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192.168.1.27\共有フォルダ\令和7年度\01_総務部\02_財政課\02_財政運営\02_決算\06_財政状況資料集\20260331114510_FW： 令和６年度財政状況資料集の公表について（依頼）\02HP公開\"/>
    </mc:Choice>
  </mc:AlternateContent>
  <xr:revisionPtr revIDLastSave="0" documentId="13_ncr:1_{F004959B-9B87-4CC9-AEC8-1F4927837451}"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U37" i="10"/>
  <c r="C37" i="10"/>
  <c r="BE36" i="10"/>
  <c r="C36" i="10"/>
  <c r="BW35" i="10"/>
  <c r="BW36" i="10" s="1"/>
  <c r="BW37" i="10" s="1"/>
  <c r="BW38" i="10" s="1"/>
  <c r="BE35" i="10"/>
  <c r="C35" i="10"/>
  <c r="CO34" i="10"/>
  <c r="CO35" i="10" s="1"/>
  <c r="CO36" i="10" s="1"/>
  <c r="BW34" i="10"/>
  <c r="C34" i="10"/>
  <c r="U34" i="10" s="1"/>
  <c r="U35" i="10" s="1"/>
  <c r="U36"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<sst xmlns="http://schemas.openxmlformats.org/spreadsheetml/2006/main" count="1073" uniqueCount="564">
  <si>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</si>
  <si>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</si>
  <si>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</si>
  <si>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</si>
  <si>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</si>
  <si>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</si>
  <si>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</si>
  <si>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</si>
  <si>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</si>
  <si>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</si>
  <si>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</si>
  <si>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</si>
  <si>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</si>
  <si>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</si>
  <si>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</si>
  <si>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</si>
  <si>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</si>
  <si>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</si>
  <si>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</si>
  <si>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</si>
  <si>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</si>
  <si>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</si>
  <si>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</si>
  <si>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</si>
  <si>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</si>
  <si>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</si>
  <si>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</si>
  <si>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</si>
  <si>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</si>
  <si>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</si>
  <si>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</si>
  <si>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</si>
  <si>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</si>
  <si>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</si>
  <si>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</si>
  <si>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</si>
  <si>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</si>
  <si>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</si>
  <si>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</si>
  <si>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</si>
  <si>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</si>
  <si>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</si>
  <si>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</si>
  <si>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</si>
  <si>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</si>
  <si>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</si>
  <si>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</si>
  <si>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</si>
  <si>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</si>
  <si>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</si>
  <si>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</si>
  <si>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</si>
  <si>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</si>
  <si>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</si>
  <si>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</si>
  <si>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</si>
  <si>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</si>
  <si>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</si>
  <si>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</si>
  <si>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</si>
  <si>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</si>
  <si>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</si>
  <si>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</si>
  <si>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</si>
  <si>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</si>
  <si>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</si>
  <si>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</si>
  <si>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</si>
  <si>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</si>
  <si>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</si>
  <si>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</si>
  <si>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</si>
  <si>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</si>
  <si>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</si>
  <si>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</si>
  <si>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</si>
  <si>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</si>
  <si>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</si>
  <si>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</si>
  <si>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</si>
  <si>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</si>
  <si>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</si>
  <si>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</si>
  <si>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</si>
  <si>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</si>
  <si>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</si>
  <si>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</si>
  <si>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</si>
  <si>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</si>
  <si>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</si>
  <si>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</si>
  <si>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</si>
  <si>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</si>
  <si>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</si>
  <si>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</si>
  <si>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</si>
  <si>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</si>
  <si>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</si>
  <si>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</si>
  <si>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</si>
  <si>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</si>
  <si>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</si>
  <si>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</si>
  <si>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</si>
  <si>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</si>
  <si>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</si>
  <si>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</si>
  <si>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</si>
  <si>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</si>
  <si>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</si>
  <si>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</si>
  <si>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</si>
  <si>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</si>
  <si>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</si>
  <si>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</si>
  <si>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</si>
  <si>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</si>
  <si>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</si>
  <si>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</si>
  <si>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</si>
  <si>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</si>
  <si>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</si>
  <si>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</si>
  <si>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</si>
  <si>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</si>
  <si>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</si>
  <si>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</si>
  <si>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</si>
  <si>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</si>
  <si>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</si>
  <si>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</si>
  <si>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</si>
  <si>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</si>
  <si>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</si>
  <si>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</si>
  <si>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</si>
  <si>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</si>
  <si>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</si>
  <si>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</si>
  <si>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</si>
  <si>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</si>
  <si>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</si>
  <si>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</si>
  <si>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</si>
  <si>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</si>
  <si>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</si>
  <si>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</si>
  <si>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</si>
  <si>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</si>
  <si>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</si>
  <si>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</si>
  <si>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</si>
  <si>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</si>
  <si>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</si>
  <si>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</si>
  <si>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</si>
  <si>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</si>
  <si>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</si>
  <si>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</si>
  <si>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</si>
  <si>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</si>
  <si>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</si>
  <si>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</si>
  <si>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</si>
  <si>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</si>
  <si>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</si>
  <si>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</si>
  <si>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</si>
  <si>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</si>
  <si>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</si>
  <si>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</si>
  <si>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</si>
  <si>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</si>
  <si>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</si>
  <si>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</si>
  <si>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</si>
  <si>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</si>
  <si>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</si>
  <si>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</si>
  <si>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</si>
  <si>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</si>
  <si>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</si>
  <si>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</si>
  <si>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</si>
  <si>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</si>
  <si>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</si>
  <si>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</si>
  <si>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</si>
  <si>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</si>
  <si>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</si>
  <si>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</si>
  <si>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</si>
  <si>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</si>
  <si>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</si>
  <si>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</si>
  <si>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</si>
  <si>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</si>
  <si>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</si>
  <si>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</si>
  <si>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</si>
  <si>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</si>
  <si>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</si>
  <si>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</si>
  <si>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愛知県新城市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</si>
  <si>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</si>
  <si>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</si>
  <si>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</si>
  <si>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</si>
  <si>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</si>
  <si>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</si>
  <si>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</si>
  <si>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</si>
  <si>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</si>
  <si>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</si>
  <si>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</si>
  <si>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</si>
  <si>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</si>
  <si>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</si>
  <si>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</si>
  <si>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</si>
  <si>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</si>
  <si>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</si>
  <si>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</si>
  <si>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</si>
  <si>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</si>
  <si>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</si>
  <si>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</si>
  <si>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</si>
  <si>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</si>
  <si>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</si>
  <si>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</si>
  <si>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</si>
  <si>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</si>
  <si>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</si>
  <si>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</si>
  <si>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</si>
  <si>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</si>
  <si>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</si>
  <si>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</si>
  <si>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</si>
  <si>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</si>
  <si>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</si>
  <si>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</si>
  <si>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</si>
  <si>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</si>
  <si>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</si>
  <si>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</si>
  <si>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</si>
  <si>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</si>
  <si>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</si>
  <si>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</si>
  <si>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</si>
  <si>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</si>
  <si>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</si>
  <si>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</si>
  <si>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</si>
  <si>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</si>
  <si>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</si>
  <si>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</si>
  <si>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</si>
  <si>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</si>
  <si>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</si>
  <si>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</si>
  <si>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</si>
  <si>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</si>
  <si>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</si>
  <si>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</si>
  <si>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</si>
  <si>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</si>
  <si>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</si>
  <si>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</si>
  <si>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</si>
  <si>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</si>
  <si>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</si>
  <si>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</si>
  <si>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</si>
  <si>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</si>
  <si>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</si>
  <si>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</si>
  <si>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</si>
  <si>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</si>
  <si>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</si>
  <si>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</si>
  <si>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</si>
  <si>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</si>
  <si>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</si>
  <si>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</si>
  <si>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</si>
  <si>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</si>
  <si>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</si>
  <si>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</si>
  <si>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</si>
  <si>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</si>
  <si>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</si>
  <si>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</si>
  <si>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</si>
  <si>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</si>
  <si>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</si>
  <si>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</si>
  <si>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</si>
  <si>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</si>
  <si>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</si>
  <si>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</si>
  <si>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</si>
  <si>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</si>
  <si>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</si>
  <si>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</si>
  <si>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</si>
  <si>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</si>
  <si>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</si>
  <si>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</si>
  <si>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</si>
  <si>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</si>
  <si>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</si>
  <si>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</si>
  <si>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</si>
  <si>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</si>
  <si>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</si>
  <si>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</si>
  <si>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</si>
  <si>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</si>
  <si>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</si>
  <si>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</si>
  <si>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</si>
  <si>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</si>
  <si>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</si>
  <si>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</si>
  <si>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</si>
  <si>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</si>
  <si>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</si>
  <si>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</si>
  <si>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</si>
  <si>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</si>
  <si>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</si>
  <si>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</si>
  <si>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</si>
  <si>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</si>
  <si>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</si>
  <si>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</si>
  <si>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</si>
  <si>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</si>
  <si>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</si>
  <si>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</si>
  <si>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</si>
  <si>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</si>
  <si>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</si>
  <si>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</si>
  <si>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</si>
  <si>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</si>
  <si>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</si>
  <si>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</si>
  <si>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</si>
  <si>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</si>
  <si>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</si>
  <si>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愛知県新城市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</si>
  <si>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</si>
  <si>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</si>
  <si>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</si>
  <si>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</si>
  <si>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</si>
  <si>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</si>
  <si>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</si>
  <si>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</si>
  <si>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</si>
  <si>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</si>
  <si>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</si>
  <si>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</si>
  <si>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</si>
  <si>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</si>
  <si>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</si>
  <si>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</si>
  <si>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</si>
  <si>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</si>
  <si>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</si>
  <si>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</si>
  <si>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</si>
  <si>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</si>
  <si>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</si>
  <si>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</si>
  <si>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</si>
  <si>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</si>
  <si>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</si>
  <si>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</si>
  <si>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</si>
  <si>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</si>
  <si>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</si>
  <si>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</si>
  <si>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</si>
  <si>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</si>
  <si>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</si>
  <si>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国民健康保険診療所特別会計</t>
    <phoneticPr fontId="5"/>
  </si>
  <si>
    <t>水道事業会計</t>
    <phoneticPr fontId="5"/>
  </si>
  <si>
    <t>法適用企業</t>
    <phoneticPr fontId="5"/>
  </si>
  <si>
    <t>工業用水道事業会計</t>
    <phoneticPr fontId="5"/>
  </si>
  <si>
    <t>下水道事業会計</t>
    <phoneticPr fontId="5"/>
  </si>
  <si>
    <t>病院事業会計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</si>
  <si>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</si>
  <si>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</si>
  <si>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</si>
  <si>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</si>
  <si>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</si>
  <si>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</si>
  <si>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</si>
  <si>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</si>
  <si>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</si>
  <si>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</si>
  <si>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</si>
  <si>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</si>
  <si>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</si>
  <si>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</si>
  <si>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</si>
  <si>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</si>
  <si>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</si>
  <si>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</si>
  <si>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</si>
  <si>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</si>
  <si>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</si>
  <si>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</si>
  <si>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</si>
  <si>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</si>
  <si>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</si>
  <si>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</si>
  <si>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</si>
  <si>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</si>
  <si>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</si>
  <si>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</si>
  <si>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</si>
  <si>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</si>
  <si>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</si>
  <si>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</si>
  <si>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</si>
  <si>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</si>
  <si>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</si>
  <si>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</si>
  <si>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</si>
  <si>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</si>
  <si>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</si>
  <si>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</si>
  <si>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</si>
  <si>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</si>
  <si>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</si>
  <si>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</si>
  <si>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</si>
  <si>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</si>
  <si>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</si>
  <si>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</si>
  <si>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</si>
  <si>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</si>
  <si>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</si>
  <si>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</si>
  <si>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</si>
  <si>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</si>
  <si>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</si>
  <si>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</si>
  <si>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</si>
  <si>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</si>
  <si>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</si>
  <si>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</si>
  <si>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</si>
  <si>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</si>
  <si>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</si>
  <si>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</si>
  <si>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</si>
  <si>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</si>
  <si>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</si>
  <si>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</si>
  <si>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</si>
  <si>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</si>
  <si>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</si>
  <si>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</si>
  <si>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</si>
  <si>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</si>
  <si>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</si>
  <si>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</si>
  <si>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</si>
  <si>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</si>
  <si>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</si>
  <si>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</si>
  <si>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</si>
  <si>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</si>
  <si>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</si>
  <si>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</si>
  <si>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</si>
  <si>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</si>
  <si>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</si>
  <si>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</si>
  <si>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</si>
  <si>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</si>
  <si>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</si>
  <si>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</si>
  <si>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</si>
  <si>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</si>
  <si>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</si>
  <si>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</si>
  <si>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</si>
  <si>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</si>
  <si>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</si>
  <si>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</si>
  <si>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</si>
  <si>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</si>
  <si>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</si>
  <si>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</si>
  <si>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</si>
  <si>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</si>
  <si>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</si>
  <si>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</si>
  <si>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</si>
  <si>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</si>
  <si>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</si>
  <si>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</si>
  <si>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</si>
  <si>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</si>
  <si>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</si>
  <si>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</si>
  <si>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</si>
  <si>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</si>
  <si>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</si>
  <si>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</si>
  <si>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</si>
  <si>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</si>
  <si>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</si>
  <si>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</si>
  <si>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</si>
  <si>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</si>
  <si>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</si>
  <si>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</si>
  <si>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</si>
  <si>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</si>
  <si>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</si>
  <si>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</si>
  <si>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</si>
  <si>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</si>
  <si>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</si>
  <si>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1.30</t>
  </si>
  <si>
    <t>▲ 3.81</t>
  </si>
  <si>
    <t>▲ 2.83</t>
  </si>
  <si>
    <t>病院事業会計</t>
  </si>
  <si>
    <t>一般会計</t>
  </si>
  <si>
    <t>水道事業会計</t>
  </si>
  <si>
    <t>下水道事業会計</t>
  </si>
  <si>
    <t>工業用水道事業会計</t>
  </si>
  <si>
    <t>後期高齢者医療特別会計</t>
  </si>
  <si>
    <t>国民健康保険事業特別会計</t>
  </si>
  <si>
    <t>国民健康保険診療所特別会計</t>
  </si>
  <si>
    <t>その他会計（赤字）</t>
  </si>
  <si>
    <t>その他会計（黒字）</t>
  </si>
  <si>
    <t>R02</t>
    <phoneticPr fontId="5"/>
  </si>
  <si>
    <t>R03</t>
    <phoneticPr fontId="5"/>
  </si>
  <si>
    <t>R04</t>
    <phoneticPr fontId="5"/>
  </si>
  <si>
    <t>R05</t>
    <phoneticPr fontId="5"/>
  </si>
  <si>
    <t>R06</t>
    <phoneticPr fontId="5"/>
  </si>
  <si>
    <t>-</t>
    <phoneticPr fontId="2"/>
  </si>
  <si>
    <t>愛知県後期高齢者医療広域連合(一
般会計)</t>
  </si>
  <si>
    <t>愛知県後期高齢者医療広域連合(後
期高齢者医療特別会計)</t>
  </si>
  <si>
    <t>東三河広域連合（一般会計）</t>
    <rPh sb="0" eb="3">
      <t>ヒガシミカワ</t>
    </rPh>
    <rPh sb="3" eb="5">
      <t>コウイキ</t>
    </rPh>
    <rPh sb="5" eb="7">
      <t>レンゴウ</t>
    </rPh>
    <rPh sb="8" eb="10">
      <t>イッパン</t>
    </rPh>
    <rPh sb="10" eb="12">
      <t>カイケイ</t>
    </rPh>
    <phoneticPr fontId="38"/>
  </si>
  <si>
    <t>東三河広域連合（介護保険事業特別会計）</t>
    <rPh sb="0" eb="3">
      <t>ヒガシミカワ</t>
    </rPh>
    <rPh sb="3" eb="5">
      <t>コウイキ</t>
    </rPh>
    <rPh sb="5" eb="7">
      <t>レンゴウ</t>
    </rPh>
    <rPh sb="8" eb="10">
      <t>カイゴ</t>
    </rPh>
    <rPh sb="10" eb="12">
      <t>ホケン</t>
    </rPh>
    <rPh sb="12" eb="14">
      <t>ジギョウ</t>
    </rPh>
    <rPh sb="14" eb="16">
      <t>トクベツ</t>
    </rPh>
    <rPh sb="16" eb="18">
      <t>カイケイ</t>
    </rPh>
    <phoneticPr fontId="38"/>
  </si>
  <si>
    <t>新城市土地開発公社</t>
    <rPh sb="0" eb="3">
      <t>シンシロシ</t>
    </rPh>
    <rPh sb="3" eb="5">
      <t>トチ</t>
    </rPh>
    <rPh sb="5" eb="7">
      <t>カイハツ</t>
    </rPh>
    <rPh sb="7" eb="9">
      <t>コウシャ</t>
    </rPh>
    <phoneticPr fontId="38"/>
  </si>
  <si>
    <t>農林業公社しんしろ</t>
    <rPh sb="0" eb="3">
      <t>ノウリンギョウ</t>
    </rPh>
    <rPh sb="3" eb="5">
      <t>コウシャ</t>
    </rPh>
    <phoneticPr fontId="38"/>
  </si>
  <si>
    <t>つくで手作り村</t>
    <rPh sb="3" eb="5">
      <t>テヅク</t>
    </rPh>
    <rPh sb="6" eb="7">
      <t>ムラ</t>
    </rPh>
    <phoneticPr fontId="38"/>
  </si>
  <si>
    <t>みんなのまちづくり基金</t>
    <phoneticPr fontId="5"/>
  </si>
  <si>
    <t>公共施設管理基金（R6年度から庁舎等建設基金から名称変更）</t>
    <rPh sb="0" eb="2">
      <t>コウキョウ</t>
    </rPh>
    <rPh sb="2" eb="4">
      <t>シセツ</t>
    </rPh>
    <rPh sb="4" eb="6">
      <t>カンリ</t>
    </rPh>
    <rPh sb="6" eb="8">
      <t>キキン</t>
    </rPh>
    <rPh sb="11" eb="13">
      <t>ネンド</t>
    </rPh>
    <rPh sb="15" eb="18">
      <t>チョウシャトウ</t>
    </rPh>
    <rPh sb="18" eb="20">
      <t>ケンセツ</t>
    </rPh>
    <rPh sb="20" eb="22">
      <t>キキン</t>
    </rPh>
    <rPh sb="24" eb="26">
      <t>メイショウ</t>
    </rPh>
    <rPh sb="26" eb="28">
      <t>ヘンコウ</t>
    </rPh>
    <phoneticPr fontId="5"/>
  </si>
  <si>
    <t>ゴルフ場開発地域振興基金</t>
    <phoneticPr fontId="5"/>
  </si>
  <si>
    <t>森づくり基金</t>
    <phoneticPr fontId="2"/>
  </si>
  <si>
    <t>地域福祉基金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</si>
</sst>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8"/>
      <color theme="3"/>
      <name val="游ゴシック Light"/>
      <family val="2"/>
      <charset val="128"/>
      <scheme val="maj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1B8A-4A59-AAB0-4B87BE2712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95432</c:v>
                </c:pt>
                <c:pt idx="1">
                  <c:v>69736</c:v>
                </c:pt>
                <c:pt idx="2">
                  <c:v>75214</c:v>
                </c:pt>
                <c:pt idx="3">
                  <c:v>95769</c:v>
                </c:pt>
                <c:pt idx="4">
                  <c:v>100306</c:v>
                </c:pt>
              </c:numCache>
            </c:numRef>
          </c:val>
          <c:smooth val="0"/>
          <c:extLst>
            <c:ext xmlns:c16="http://schemas.microsoft.com/office/drawing/2014/chart" uri="{C3380CC4-5D6E-409C-BE32-E72D297353CC}">
              <c16:uniqueId val="{00000001-1B8A-4A59-AAB0-4B87BE2712E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5.42</c:v>
                </c:pt>
                <c:pt idx="1">
                  <c:v>8.58</c:v>
                </c:pt>
                <c:pt idx="2">
                  <c:v>10.02</c:v>
                </c:pt>
                <c:pt idx="3">
                  <c:v>8.6</c:v>
                </c:pt>
                <c:pt idx="4">
                  <c:v>9.06</c:v>
                </c:pt>
              </c:numCache>
            </c:numRef>
          </c:val>
          <c:extLst>
            <c:ext xmlns:c16="http://schemas.microsoft.com/office/drawing/2014/chart" uri="{C3380CC4-5D6E-409C-BE32-E72D297353CC}">
              <c16:uniqueId val="{00000000-DB25-476B-8E74-1ADCE09CF3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12.47</c:v>
                </c:pt>
                <c:pt idx="1">
                  <c:v>15.69</c:v>
                </c:pt>
                <c:pt idx="2">
                  <c:v>17.16</c:v>
                </c:pt>
                <c:pt idx="3">
                  <c:v>14.6</c:v>
                </c:pt>
                <c:pt idx="4">
                  <c:v>10.76</c:v>
                </c:pt>
              </c:numCache>
            </c:numRef>
          </c:val>
          <c:extLst>
            <c:ext xmlns:c16="http://schemas.microsoft.com/office/drawing/2014/chart" uri="{C3380CC4-5D6E-409C-BE32-E72D297353CC}">
              <c16:uniqueId val="{00000001-DB25-476B-8E74-1ADCE09CF3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c:v>
                </c:pt>
                <c:pt idx="1">
                  <c:v>6.98</c:v>
                </c:pt>
                <c:pt idx="2">
                  <c:v>2.08</c:v>
                </c:pt>
                <c:pt idx="3">
                  <c:v>-3.81</c:v>
                </c:pt>
                <c:pt idx="4">
                  <c:v>-2.83</c:v>
                </c:pt>
              </c:numCache>
            </c:numRef>
          </c:val>
          <c:smooth val="0"/>
          <c:extLst>
            <c:ext xmlns:c16="http://schemas.microsoft.com/office/drawing/2014/chart" uri="{C3380CC4-5D6E-409C-BE32-E72D297353CC}">
              <c16:uniqueId val="{00000002-DB25-476B-8E74-1ADCE09CF3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B34-4D70-B8A0-372A864228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34-4D70-B8A0-372A86422834}"/>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0.01</c:v>
                </c:pt>
                <c:pt idx="4">
                  <c:v>#N/A</c:v>
                </c:pt>
                <c:pt idx="5">
                  <c:v>0.02</c:v>
                </c:pt>
                <c:pt idx="6">
                  <c:v>#N/A</c:v>
                </c:pt>
                <c:pt idx="7">
                  <c:v>0.01</c:v>
                </c:pt>
                <c:pt idx="8">
                  <c:v>#N/A</c:v>
                </c:pt>
                <c:pt idx="9">
                  <c:v>0.01</c:v>
                </c:pt>
              </c:numCache>
            </c:numRef>
          </c:val>
          <c:extLst>
            <c:ext xmlns:c16="http://schemas.microsoft.com/office/drawing/2014/chart" uri="{C3380CC4-5D6E-409C-BE32-E72D297353CC}">
              <c16:uniqueId val="{00000002-0B34-4D70-B8A0-372A86422834}"/>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0.22</c:v>
                </c:pt>
                <c:pt idx="2">
                  <c:v>#N/A</c:v>
                </c:pt>
                <c:pt idx="3">
                  <c:v>0.23</c:v>
                </c:pt>
                <c:pt idx="4">
                  <c:v>#N/A</c:v>
                </c:pt>
                <c:pt idx="5">
                  <c:v>0.28000000000000003</c:v>
                </c:pt>
                <c:pt idx="6">
                  <c:v>#N/A</c:v>
                </c:pt>
                <c:pt idx="7">
                  <c:v>0.23</c:v>
                </c:pt>
                <c:pt idx="8">
                  <c:v>#N/A</c:v>
                </c:pt>
                <c:pt idx="9">
                  <c:v>0.08</c:v>
                </c:pt>
              </c:numCache>
            </c:numRef>
          </c:val>
          <c:extLst>
            <c:ext xmlns:c16="http://schemas.microsoft.com/office/drawing/2014/chart" uri="{C3380CC4-5D6E-409C-BE32-E72D297353CC}">
              <c16:uniqueId val="{00000003-0B34-4D70-B8A0-372A8642283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0.12</c:v>
                </c:pt>
                <c:pt idx="4">
                  <c:v>#N/A</c:v>
                </c:pt>
                <c:pt idx="5">
                  <c:v>0.13</c:v>
                </c:pt>
                <c:pt idx="6">
                  <c:v>#N/A</c:v>
                </c:pt>
                <c:pt idx="7">
                  <c:v>0.15</c:v>
                </c:pt>
                <c:pt idx="8">
                  <c:v>#N/A</c:v>
                </c:pt>
                <c:pt idx="9">
                  <c:v>0.17</c:v>
                </c:pt>
              </c:numCache>
            </c:numRef>
          </c:val>
          <c:extLst>
            <c:ext xmlns:c16="http://schemas.microsoft.com/office/drawing/2014/chart" uri="{C3380CC4-5D6E-409C-BE32-E72D297353CC}">
              <c16:uniqueId val="{00000004-0B34-4D70-B8A0-372A86422834}"/>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0.41</c:v>
                </c:pt>
                <c:pt idx="2">
                  <c:v>#N/A</c:v>
                </c:pt>
                <c:pt idx="3">
                  <c:v>0.42</c:v>
                </c:pt>
                <c:pt idx="4">
                  <c:v>#N/A</c:v>
                </c:pt>
                <c:pt idx="5">
                  <c:v>0.45</c:v>
                </c:pt>
                <c:pt idx="6">
                  <c:v>#N/A</c:v>
                </c:pt>
                <c:pt idx="7">
                  <c:v>0.48</c:v>
                </c:pt>
                <c:pt idx="8">
                  <c:v>#N/A</c:v>
                </c:pt>
                <c:pt idx="9">
                  <c:v>0.48</c:v>
                </c:pt>
              </c:numCache>
            </c:numRef>
          </c:val>
          <c:extLst>
            <c:ext xmlns:c16="http://schemas.microsoft.com/office/drawing/2014/chart" uri="{C3380CC4-5D6E-409C-BE32-E72D297353CC}">
              <c16:uniqueId val="{00000005-0B34-4D70-B8A0-372A8642283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2.3199999999999998</c:v>
                </c:pt>
                <c:pt idx="2">
                  <c:v>#N/A</c:v>
                </c:pt>
                <c:pt idx="3">
                  <c:v>3.16</c:v>
                </c:pt>
                <c:pt idx="4">
                  <c:v>#N/A</c:v>
                </c:pt>
                <c:pt idx="5">
                  <c:v>3.57</c:v>
                </c:pt>
                <c:pt idx="6">
                  <c:v>#N/A</c:v>
                </c:pt>
                <c:pt idx="7">
                  <c:v>3.95</c:v>
                </c:pt>
                <c:pt idx="8">
                  <c:v>#N/A</c:v>
                </c:pt>
                <c:pt idx="9">
                  <c:v>3.65</c:v>
                </c:pt>
              </c:numCache>
            </c:numRef>
          </c:val>
          <c:extLst>
            <c:ext xmlns:c16="http://schemas.microsoft.com/office/drawing/2014/chart" uri="{C3380CC4-5D6E-409C-BE32-E72D297353CC}">
              <c16:uniqueId val="{00000006-0B34-4D70-B8A0-372A8642283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3.85</c:v>
                </c:pt>
                <c:pt idx="2">
                  <c:v>#N/A</c:v>
                </c:pt>
                <c:pt idx="3">
                  <c:v>4.5999999999999996</c:v>
                </c:pt>
                <c:pt idx="4">
                  <c:v>#N/A</c:v>
                </c:pt>
                <c:pt idx="5">
                  <c:v>4.3</c:v>
                </c:pt>
                <c:pt idx="6">
                  <c:v>#N/A</c:v>
                </c:pt>
                <c:pt idx="7">
                  <c:v>4.1500000000000004</c:v>
                </c:pt>
                <c:pt idx="8">
                  <c:v>#N/A</c:v>
                </c:pt>
                <c:pt idx="9">
                  <c:v>4.41</c:v>
                </c:pt>
              </c:numCache>
            </c:numRef>
          </c:val>
          <c:extLst>
            <c:ext xmlns:c16="http://schemas.microsoft.com/office/drawing/2014/chart" uri="{C3380CC4-5D6E-409C-BE32-E72D297353CC}">
              <c16:uniqueId val="{00000007-0B34-4D70-B8A0-372A8642283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5.42</c:v>
                </c:pt>
                <c:pt idx="2">
                  <c:v>#N/A</c:v>
                </c:pt>
                <c:pt idx="3">
                  <c:v>8.58</c:v>
                </c:pt>
                <c:pt idx="4">
                  <c:v>#N/A</c:v>
                </c:pt>
                <c:pt idx="5">
                  <c:v>10.01</c:v>
                </c:pt>
                <c:pt idx="6">
                  <c:v>#N/A</c:v>
                </c:pt>
                <c:pt idx="7">
                  <c:v>8.59</c:v>
                </c:pt>
                <c:pt idx="8">
                  <c:v>#N/A</c:v>
                </c:pt>
                <c:pt idx="9">
                  <c:v>9.06</c:v>
                </c:pt>
              </c:numCache>
            </c:numRef>
          </c:val>
          <c:extLst>
            <c:ext xmlns:c16="http://schemas.microsoft.com/office/drawing/2014/chart" uri="{C3380CC4-5D6E-409C-BE32-E72D297353CC}">
              <c16:uniqueId val="{00000008-0B34-4D70-B8A0-372A8642283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17.72</c:v>
                </c:pt>
                <c:pt idx="2">
                  <c:v>#N/A</c:v>
                </c:pt>
                <c:pt idx="3">
                  <c:v>21.73</c:v>
                </c:pt>
                <c:pt idx="4">
                  <c:v>#N/A</c:v>
                </c:pt>
                <c:pt idx="5">
                  <c:v>23.44</c:v>
                </c:pt>
                <c:pt idx="6">
                  <c:v>#N/A</c:v>
                </c:pt>
                <c:pt idx="7">
                  <c:v>22.56</c:v>
                </c:pt>
                <c:pt idx="8">
                  <c:v>#N/A</c:v>
                </c:pt>
                <c:pt idx="9">
                  <c:v>19.34</c:v>
                </c:pt>
              </c:numCache>
            </c:numRef>
          </c:val>
          <c:extLst>
            <c:ext xmlns:c16="http://schemas.microsoft.com/office/drawing/2014/chart" uri="{C3380CC4-5D6E-409C-BE32-E72D297353CC}">
              <c16:uniqueId val="{00000009-0B34-4D70-B8A0-372A864228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2729</c:v>
                </c:pt>
                <c:pt idx="5">
                  <c:v>2795</c:v>
                </c:pt>
                <c:pt idx="8">
                  <c:v>2696</c:v>
                </c:pt>
                <c:pt idx="11">
                  <c:v>2649</c:v>
                </c:pt>
                <c:pt idx="14">
                  <c:v>2641</c:v>
                </c:pt>
              </c:numCache>
            </c:numRef>
          </c:val>
          <c:extLst>
            <c:ext xmlns:c16="http://schemas.microsoft.com/office/drawing/2014/chart" uri="{C3380CC4-5D6E-409C-BE32-E72D297353CC}">
              <c16:uniqueId val="{00000000-E9DD-4327-86CF-4264FD50EF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DD-4327-86CF-4264FD50EF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c:v>
                </c:pt>
                <c:pt idx="3">
                  <c:v>14</c:v>
                </c:pt>
                <c:pt idx="6">
                  <c:v>14</c:v>
                </c:pt>
                <c:pt idx="9">
                  <c:v>14</c:v>
                </c:pt>
                <c:pt idx="12">
                  <c:v>14</c:v>
                </c:pt>
              </c:numCache>
            </c:numRef>
          </c:val>
          <c:extLst>
            <c:ext xmlns:c16="http://schemas.microsoft.com/office/drawing/2014/chart" uri="{C3380CC4-5D6E-409C-BE32-E72D297353CC}">
              <c16:uniqueId val="{00000002-E9DD-4327-86CF-4264FD50EF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DD-4327-86CF-4264FD50EF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904</c:v>
                </c:pt>
                <c:pt idx="3">
                  <c:v>855</c:v>
                </c:pt>
                <c:pt idx="6">
                  <c:v>824</c:v>
                </c:pt>
                <c:pt idx="9">
                  <c:v>674</c:v>
                </c:pt>
                <c:pt idx="12">
                  <c:v>435</c:v>
                </c:pt>
              </c:numCache>
            </c:numRef>
          </c:val>
          <c:extLst>
            <c:ext xmlns:c16="http://schemas.microsoft.com/office/drawing/2014/chart" uri="{C3380CC4-5D6E-409C-BE32-E72D297353CC}">
              <c16:uniqueId val="{00000004-E9DD-4327-86CF-4264FD50EF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DD-4327-86CF-4264FD50EF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DD-4327-86CF-4264FD50EF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2708</c:v>
                </c:pt>
                <c:pt idx="3">
                  <c:v>2831</c:v>
                </c:pt>
                <c:pt idx="6">
                  <c:v>3003</c:v>
                </c:pt>
                <c:pt idx="9">
                  <c:v>2899</c:v>
                </c:pt>
                <c:pt idx="12">
                  <c:v>2947</c:v>
                </c:pt>
              </c:numCache>
            </c:numRef>
          </c:val>
          <c:extLst>
            <c:ext xmlns:c16="http://schemas.microsoft.com/office/drawing/2014/chart" uri="{C3380CC4-5D6E-409C-BE32-E72D297353CC}">
              <c16:uniqueId val="{00000007-E9DD-4327-86CF-4264FD50EF2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897</c:v>
                </c:pt>
                <c:pt idx="2">
                  <c:v>#N/A</c:v>
                </c:pt>
                <c:pt idx="3">
                  <c:v>#N/A</c:v>
                </c:pt>
                <c:pt idx="4">
                  <c:v>905</c:v>
                </c:pt>
                <c:pt idx="5">
                  <c:v>#N/A</c:v>
                </c:pt>
                <c:pt idx="6">
                  <c:v>#N/A</c:v>
                </c:pt>
                <c:pt idx="7">
                  <c:v>1145</c:v>
                </c:pt>
                <c:pt idx="8">
                  <c:v>#N/A</c:v>
                </c:pt>
                <c:pt idx="9">
                  <c:v>#N/A</c:v>
                </c:pt>
                <c:pt idx="10">
                  <c:v>938</c:v>
                </c:pt>
                <c:pt idx="11">
                  <c:v>#N/A</c:v>
                </c:pt>
                <c:pt idx="12">
                  <c:v>#N/A</c:v>
                </c:pt>
                <c:pt idx="13">
                  <c:v>755</c:v>
                </c:pt>
                <c:pt idx="14">
                  <c:v>#N/A</c:v>
                </c:pt>
              </c:numCache>
            </c:numRef>
          </c:val>
          <c:smooth val="0"/>
          <c:extLst>
            <c:ext xmlns:c16="http://schemas.microsoft.com/office/drawing/2014/chart" uri="{C3380CC4-5D6E-409C-BE32-E72D297353CC}">
              <c16:uniqueId val="{00000008-E9DD-4327-86CF-4264FD50EF2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26134</c:v>
                </c:pt>
                <c:pt idx="5">
                  <c:v>26505</c:v>
                </c:pt>
                <c:pt idx="8">
                  <c:v>25949</c:v>
                </c:pt>
                <c:pt idx="11">
                  <c:v>25663</c:v>
                </c:pt>
                <c:pt idx="14">
                  <c:v>25045</c:v>
                </c:pt>
              </c:numCache>
            </c:numRef>
          </c:val>
          <c:extLst>
            <c:ext xmlns:c16="http://schemas.microsoft.com/office/drawing/2014/chart" uri="{C3380CC4-5D6E-409C-BE32-E72D297353CC}">
              <c16:uniqueId val="{00000000-0221-4459-98FD-10B3BCD8D3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2403</c:v>
                </c:pt>
                <c:pt idx="5">
                  <c:v>2121</c:v>
                </c:pt>
                <c:pt idx="8">
                  <c:v>1832</c:v>
                </c:pt>
                <c:pt idx="11">
                  <c:v>1761</c:v>
                </c:pt>
                <c:pt idx="14">
                  <c:v>1818</c:v>
                </c:pt>
              </c:numCache>
            </c:numRef>
          </c:val>
          <c:extLst>
            <c:ext xmlns:c16="http://schemas.microsoft.com/office/drawing/2014/chart" uri="{C3380CC4-5D6E-409C-BE32-E72D297353CC}">
              <c16:uniqueId val="{00000001-0221-4459-98FD-10B3BCD8D3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5191</c:v>
                </c:pt>
                <c:pt idx="5">
                  <c:v>5950</c:v>
                </c:pt>
                <c:pt idx="8">
                  <c:v>5934</c:v>
                </c:pt>
                <c:pt idx="11">
                  <c:v>5535</c:v>
                </c:pt>
                <c:pt idx="14">
                  <c:v>4615</c:v>
                </c:pt>
              </c:numCache>
            </c:numRef>
          </c:val>
          <c:extLst>
            <c:ext xmlns:c16="http://schemas.microsoft.com/office/drawing/2014/chart" uri="{C3380CC4-5D6E-409C-BE32-E72D297353CC}">
              <c16:uniqueId val="{00000002-0221-4459-98FD-10B3BCD8D3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21-4459-98FD-10B3BCD8D3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21-4459-98FD-10B3BCD8D3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503</c:v>
                </c:pt>
                <c:pt idx="3">
                  <c:v>505</c:v>
                </c:pt>
                <c:pt idx="6">
                  <c:v>366</c:v>
                </c:pt>
                <c:pt idx="9">
                  <c:v>326</c:v>
                </c:pt>
                <c:pt idx="12">
                  <c:v>295</c:v>
                </c:pt>
              </c:numCache>
            </c:numRef>
          </c:val>
          <c:extLst>
            <c:ext xmlns:c16="http://schemas.microsoft.com/office/drawing/2014/chart" uri="{C3380CC4-5D6E-409C-BE32-E72D297353CC}">
              <c16:uniqueId val="{00000005-0221-4459-98FD-10B3BCD8D3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4312</c:v>
                </c:pt>
                <c:pt idx="3">
                  <c:v>4271</c:v>
                </c:pt>
                <c:pt idx="6">
                  <c:v>4331</c:v>
                </c:pt>
                <c:pt idx="9">
                  <c:v>4515</c:v>
                </c:pt>
                <c:pt idx="12">
                  <c:v>4565</c:v>
                </c:pt>
              </c:numCache>
            </c:numRef>
          </c:val>
          <c:extLst>
            <c:ext xmlns:c16="http://schemas.microsoft.com/office/drawing/2014/chart" uri="{C3380CC4-5D6E-409C-BE32-E72D297353CC}">
              <c16:uniqueId val="{00000006-0221-4459-98FD-10B3BCD8D3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221-4459-98FD-10B3BCD8D3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7626</c:v>
                </c:pt>
                <c:pt idx="3">
                  <c:v>7183</c:v>
                </c:pt>
                <c:pt idx="6">
                  <c:v>6122</c:v>
                </c:pt>
                <c:pt idx="9">
                  <c:v>5481</c:v>
                </c:pt>
                <c:pt idx="12">
                  <c:v>5110</c:v>
                </c:pt>
              </c:numCache>
            </c:numRef>
          </c:val>
          <c:extLst>
            <c:ext xmlns:c16="http://schemas.microsoft.com/office/drawing/2014/chart" uri="{C3380CC4-5D6E-409C-BE32-E72D297353CC}">
              <c16:uniqueId val="{00000008-0221-4459-98FD-10B3BCD8D3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141</c:v>
                </c:pt>
                <c:pt idx="3">
                  <c:v>129</c:v>
                </c:pt>
                <c:pt idx="6">
                  <c:v>129</c:v>
                </c:pt>
                <c:pt idx="9">
                  <c:v>129</c:v>
                </c:pt>
                <c:pt idx="12">
                  <c:v>115</c:v>
                </c:pt>
              </c:numCache>
            </c:numRef>
          </c:val>
          <c:extLst>
            <c:ext xmlns:c16="http://schemas.microsoft.com/office/drawing/2014/chart" uri="{C3380CC4-5D6E-409C-BE32-E72D297353CC}">
              <c16:uniqueId val="{00000009-0221-4459-98FD-10B3BCD8D3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28929</c:v>
                </c:pt>
                <c:pt idx="3">
                  <c:v>29140</c:v>
                </c:pt>
                <c:pt idx="6">
                  <c:v>28575</c:v>
                </c:pt>
                <c:pt idx="9">
                  <c:v>28672</c:v>
                </c:pt>
                <c:pt idx="12">
                  <c:v>28535</c:v>
                </c:pt>
              </c:numCache>
            </c:numRef>
          </c:val>
          <c:extLst>
            <c:ext xmlns:c16="http://schemas.microsoft.com/office/drawing/2014/chart" uri="{C3380CC4-5D6E-409C-BE32-E72D297353CC}">
              <c16:uniqueId val="{0000000A-0221-4459-98FD-10B3BCD8D3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7782</c:v>
                </c:pt>
                <c:pt idx="2">
                  <c:v>#N/A</c:v>
                </c:pt>
                <c:pt idx="3">
                  <c:v>#N/A</c:v>
                </c:pt>
                <c:pt idx="4">
                  <c:v>6653</c:v>
                </c:pt>
                <c:pt idx="5">
                  <c:v>#N/A</c:v>
                </c:pt>
                <c:pt idx="6">
                  <c:v>#N/A</c:v>
                </c:pt>
                <c:pt idx="7">
                  <c:v>5806</c:v>
                </c:pt>
                <c:pt idx="8">
                  <c:v>#N/A</c:v>
                </c:pt>
                <c:pt idx="9">
                  <c:v>#N/A</c:v>
                </c:pt>
                <c:pt idx="10">
                  <c:v>6162</c:v>
                </c:pt>
                <c:pt idx="11">
                  <c:v>#N/A</c:v>
                </c:pt>
                <c:pt idx="12">
                  <c:v>#N/A</c:v>
                </c:pt>
                <c:pt idx="13">
                  <c:v>7142</c:v>
                </c:pt>
                <c:pt idx="14">
                  <c:v>#N/A</c:v>
                </c:pt>
              </c:numCache>
            </c:numRef>
          </c:val>
          <c:smooth val="0"/>
          <c:extLst>
            <c:ext xmlns:c16="http://schemas.microsoft.com/office/drawing/2014/chart" uri="{C3380CC4-5D6E-409C-BE32-E72D297353CC}">
              <c16:uniqueId val="{0000000B-0221-4459-98FD-10B3BCD8D3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2563</c:v>
                </c:pt>
                <c:pt idx="1">
                  <c:v>2195</c:v>
                </c:pt>
                <c:pt idx="2">
                  <c:v>1656</c:v>
                </c:pt>
              </c:numCache>
            </c:numRef>
          </c:val>
          <c:extLst>
            <c:ext xmlns:c16="http://schemas.microsoft.com/office/drawing/2014/chart" uri="{C3380CC4-5D6E-409C-BE32-E72D297353CC}">
              <c16:uniqueId val="{00000000-AF84-4AE8-94DE-07B7195697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948</c:v>
                </c:pt>
                <c:pt idx="1">
                  <c:v>971</c:v>
                </c:pt>
                <c:pt idx="2">
                  <c:v>1003</c:v>
                </c:pt>
              </c:numCache>
            </c:numRef>
          </c:val>
          <c:extLst>
            <c:ext xmlns:c16="http://schemas.microsoft.com/office/drawing/2014/chart" uri="{C3380CC4-5D6E-409C-BE32-E72D297353CC}">
              <c16:uniqueId val="{00000001-AF84-4AE8-94DE-07B7195697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2557</c:v>
                </c:pt>
                <c:pt idx="1">
                  <c:v>2558</c:v>
                </c:pt>
                <c:pt idx="2">
                  <c:v>2492</c:v>
                </c:pt>
              </c:numCache>
            </c:numRef>
          </c:val>
          <c:extLst>
            <c:ext xmlns:c16="http://schemas.microsoft.com/office/drawing/2014/chart" uri="{C3380CC4-5D6E-409C-BE32-E72D297353CC}">
              <c16:uniqueId val="{00000002-AF84-4AE8-94DE-07B7195697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愛知県新城市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実質公債費比率の分子は</a:t>
          </a:r>
          <a:r>
            <a:rPr kumimoji="1" lang="en-US" altLang="ja-JP" sz="1000">
              <a:latin typeface="ＭＳ ゴシック" pitchFamily="49" charset="-128"/>
              <a:ea typeface="ＭＳ ゴシック" pitchFamily="49" charset="-128"/>
            </a:rPr>
            <a:t>183</a:t>
          </a:r>
          <a:r>
            <a:rPr kumimoji="1" lang="ja-JP" altLang="en-US" sz="1000">
              <a:latin typeface="ＭＳ ゴシック" pitchFamily="49" charset="-128"/>
              <a:ea typeface="ＭＳ ゴシック" pitchFamily="49" charset="-128"/>
            </a:rPr>
            <a:t>百万円減少し、単年度の実質公債費比率は</a:t>
          </a:r>
          <a:r>
            <a:rPr kumimoji="1" lang="en-US" altLang="ja-JP" sz="1000">
              <a:latin typeface="ＭＳ ゴシック" pitchFamily="49" charset="-128"/>
              <a:ea typeface="ＭＳ ゴシック" pitchFamily="49" charset="-128"/>
            </a:rPr>
            <a:t>1.7</a:t>
          </a:r>
          <a:r>
            <a:rPr kumimoji="1" lang="ja-JP" altLang="en-US" sz="1000">
              <a:latin typeface="ＭＳ ゴシック" pitchFamily="49" charset="-128"/>
              <a:ea typeface="ＭＳ ゴシック" pitchFamily="49" charset="-128"/>
            </a:rPr>
            <a:t>ポイント減の</a:t>
          </a:r>
          <a:r>
            <a:rPr kumimoji="1" lang="en-US" altLang="ja-JP" sz="1000">
              <a:latin typeface="ＭＳ ゴシック" pitchFamily="49" charset="-128"/>
              <a:ea typeface="ＭＳ ゴシック" pitchFamily="49" charset="-128"/>
            </a:rPr>
            <a:t>5.8%</a:t>
          </a:r>
          <a:r>
            <a:rPr kumimoji="1" lang="ja-JP" altLang="en-US" sz="1000">
              <a:latin typeface="ＭＳ ゴシック" pitchFamily="49" charset="-128"/>
              <a:ea typeface="ＭＳ ゴシック" pitchFamily="49" charset="-128"/>
            </a:rPr>
            <a:t>と改善した。</a:t>
          </a:r>
        </a:p>
        <a:p>
          <a:endParaRPr kumimoji="1" lang="ja-JP" altLang="en-US"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減少した主な要因</a:t>
          </a:r>
        </a:p>
        <a:p>
          <a:r>
            <a:rPr kumimoji="1" lang="ja-JP" altLang="en-US" sz="1000">
              <a:latin typeface="ＭＳ ゴシック" pitchFamily="49" charset="-128"/>
              <a:ea typeface="ＭＳ ゴシック" pitchFamily="49" charset="-128"/>
            </a:rPr>
            <a:t>・元利償還金等（</a:t>
          </a:r>
          <a:r>
            <a:rPr kumimoji="1" lang="en-US" altLang="ja-JP" sz="1000">
              <a:latin typeface="ＭＳ ゴシック" pitchFamily="49" charset="-128"/>
              <a:ea typeface="ＭＳ ゴシック" pitchFamily="49" charset="-128"/>
            </a:rPr>
            <a:t>A</a:t>
          </a:r>
          <a:r>
            <a:rPr kumimoji="1" lang="ja-JP" altLang="en-US"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令和</a:t>
          </a:r>
          <a:r>
            <a:rPr kumimoji="1" lang="en-US" altLang="ja-JP" sz="1000">
              <a:latin typeface="ＭＳ ゴシック" pitchFamily="49" charset="-128"/>
              <a:ea typeface="ＭＳ ゴシック" pitchFamily="49" charset="-128"/>
            </a:rPr>
            <a:t>4</a:t>
          </a:r>
          <a:r>
            <a:rPr kumimoji="1" lang="ja-JP" altLang="en-US" sz="1000">
              <a:latin typeface="ＭＳ ゴシック" pitchFamily="49" charset="-128"/>
              <a:ea typeface="ＭＳ ゴシック" pitchFamily="49" charset="-128"/>
            </a:rPr>
            <a:t>年度に借入した旧合併特例債及び過疎対策事業債を活用した鳳来総合支所等整備事業の元金償還が令和</a:t>
          </a:r>
          <a:r>
            <a:rPr kumimoji="1" lang="en-US" altLang="ja-JP" sz="1000">
              <a:latin typeface="ＭＳ ゴシック" pitchFamily="49" charset="-128"/>
              <a:ea typeface="ＭＳ ゴシック" pitchFamily="49" charset="-128"/>
            </a:rPr>
            <a:t>6</a:t>
          </a:r>
          <a:r>
            <a:rPr kumimoji="1" lang="ja-JP" altLang="en-US" sz="1000">
              <a:latin typeface="ＭＳ ゴシック" pitchFamily="49" charset="-128"/>
              <a:ea typeface="ＭＳ ゴシック" pitchFamily="49" charset="-128"/>
            </a:rPr>
            <a:t>年度から始まったことなどが要因となり元利償還金が増額した。一方で公営企業債の元利償還金に対する繰入金が大幅に減少した。全体として元利償還金等（</a:t>
          </a:r>
          <a:r>
            <a:rPr kumimoji="1" lang="en-US" altLang="ja-JP" sz="1000">
              <a:latin typeface="ＭＳ ゴシック" pitchFamily="49" charset="-128"/>
              <a:ea typeface="ＭＳ ゴシック" pitchFamily="49" charset="-128"/>
            </a:rPr>
            <a:t>A</a:t>
          </a:r>
          <a:r>
            <a:rPr kumimoji="1" lang="ja-JP" altLang="en-US" sz="1000">
              <a:latin typeface="ＭＳ ゴシック" pitchFamily="49" charset="-128"/>
              <a:ea typeface="ＭＳ ゴシック" pitchFamily="49" charset="-128"/>
            </a:rPr>
            <a:t>）は前年度比で</a:t>
          </a:r>
          <a:r>
            <a:rPr kumimoji="1" lang="en-US" altLang="ja-JP" sz="1000">
              <a:latin typeface="ＭＳ ゴシック" pitchFamily="49" charset="-128"/>
              <a:ea typeface="ＭＳ ゴシック" pitchFamily="49" charset="-128"/>
            </a:rPr>
            <a:t>191</a:t>
          </a:r>
          <a:r>
            <a:rPr kumimoji="1" lang="ja-JP" altLang="en-US" sz="1000">
              <a:latin typeface="ＭＳ ゴシック" pitchFamily="49" charset="-128"/>
              <a:ea typeface="ＭＳ ゴシック" pitchFamily="49" charset="-128"/>
            </a:rPr>
            <a:t>百万円減少した。</a:t>
          </a:r>
          <a:endParaRPr kumimoji="1" lang="en-US" altLang="ja-JP" sz="1000">
            <a:latin typeface="ＭＳ ゴシック" pitchFamily="49" charset="-128"/>
            <a:ea typeface="ＭＳ ゴシック" pitchFamily="49" charset="-128"/>
          </a:endParaRPr>
        </a:p>
        <a:p>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・算入公債費等（</a:t>
          </a:r>
          <a:r>
            <a:rPr kumimoji="1" lang="en-US" altLang="ja-JP" sz="1000">
              <a:latin typeface="ＭＳ ゴシック" pitchFamily="49" charset="-128"/>
              <a:ea typeface="ＭＳ ゴシック" pitchFamily="49" charset="-128"/>
            </a:rPr>
            <a:t>B</a:t>
          </a:r>
          <a:r>
            <a:rPr kumimoji="1" lang="ja-JP" altLang="en-US" sz="1000">
              <a:latin typeface="ＭＳ ゴシック" pitchFamily="49" charset="-128"/>
              <a:ea typeface="ＭＳ ゴシック" pitchFamily="49" charset="-128"/>
            </a:rPr>
            <a:t>）</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前年度と比較し多少の減少はあるが前年度とほぼ同額であった。</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a:t>
          </a:r>
        </a:p>
        <a:p>
          <a:r>
            <a:rPr kumimoji="1" lang="ja-JP" altLang="en-US" sz="1000">
              <a:latin typeface="ＭＳ ゴシック" pitchFamily="49" charset="-128"/>
              <a:ea typeface="ＭＳ ゴシック" pitchFamily="49" charset="-128"/>
            </a:rPr>
            <a:t>　今後も地方債の発行については、必要性や規模などを精査し、同時に財政運営に有利な起債メニューを選択していく。併せて、公営企業の健全化や財源の確保などにも努めていく</a:t>
          </a:r>
          <a:r>
            <a:rPr kumimoji="1" lang="ja-JP" altLang="en-US" sz="1050">
              <a:latin typeface="ＭＳ ゴシック" pitchFamily="49" charset="-128"/>
              <a:ea typeface="ＭＳ ゴシック" pitchFamily="49" charset="-128"/>
            </a:rPr>
            <a:t>。</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満期一括償還地方債の償還財源として積み立てた額はない。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愛知県新城市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年度の将来負担額（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年度と比較すると総額で、</a:t>
          </a:r>
          <a:r>
            <a:rPr kumimoji="1" lang="en-US" altLang="ja-JP" sz="1200">
              <a:latin typeface="ＭＳ ゴシック" pitchFamily="49" charset="-128"/>
              <a:ea typeface="ＭＳ ゴシック" pitchFamily="49" charset="-128"/>
            </a:rPr>
            <a:t>503</a:t>
          </a:r>
          <a:r>
            <a:rPr kumimoji="1" lang="ja-JP" altLang="en-US" sz="1200">
              <a:latin typeface="ＭＳ ゴシック" pitchFamily="49" charset="-128"/>
              <a:ea typeface="ＭＳ ゴシック" pitchFamily="49" charset="-128"/>
            </a:rPr>
            <a:t>百万円減少した。これは一般会計等に係る地方債の現在高が</a:t>
          </a:r>
          <a:r>
            <a:rPr kumimoji="1" lang="en-US" altLang="ja-JP" sz="1200">
              <a:latin typeface="ＭＳ ゴシック" pitchFamily="49" charset="-128"/>
              <a:ea typeface="ＭＳ ゴシック" pitchFamily="49" charset="-128"/>
            </a:rPr>
            <a:t>137</a:t>
          </a:r>
          <a:r>
            <a:rPr kumimoji="1" lang="ja-JP" altLang="en-US" sz="1200">
              <a:latin typeface="ＭＳ ゴシック" pitchFamily="49" charset="-128"/>
              <a:ea typeface="ＭＳ ゴシック" pitchFamily="49" charset="-128"/>
            </a:rPr>
            <a:t>百万円減少したことや、公営企業債等繰入見込額が</a:t>
          </a:r>
          <a:r>
            <a:rPr kumimoji="1" lang="en-US" altLang="ja-JP" sz="1200">
              <a:latin typeface="ＭＳ ゴシック" pitchFamily="49" charset="-128"/>
              <a:ea typeface="ＭＳ ゴシック" pitchFamily="49" charset="-128"/>
            </a:rPr>
            <a:t>371</a:t>
          </a:r>
          <a:r>
            <a:rPr kumimoji="1" lang="ja-JP" altLang="en-US" sz="1200">
              <a:latin typeface="ＭＳ ゴシック" pitchFamily="49" charset="-128"/>
              <a:ea typeface="ＭＳ ゴシック" pitchFamily="49" charset="-128"/>
            </a:rPr>
            <a:t>百万円減少したことが主な要因である。</a:t>
          </a:r>
          <a:endParaRPr kumimoji="1" lang="en-US" altLang="ja-JP"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）では、財政調整基金の取崩などにより充当可能基金が減少したことや臨時財政対策債が縮減され、臨時財政対策債償還費など公債費が減少したことにより基準財政需要額算入見込額が減少し総額で</a:t>
          </a:r>
          <a:r>
            <a:rPr kumimoji="1" lang="en-US" altLang="ja-JP" sz="1200">
              <a:latin typeface="ＭＳ ゴシック" pitchFamily="49" charset="-128"/>
              <a:ea typeface="ＭＳ ゴシック" pitchFamily="49" charset="-128"/>
            </a:rPr>
            <a:t>1,481</a:t>
          </a:r>
          <a:r>
            <a:rPr kumimoji="1" lang="ja-JP" altLang="en-US" sz="1200">
              <a:latin typeface="ＭＳ ゴシック" pitchFamily="49" charset="-128"/>
              <a:ea typeface="ＭＳ ゴシック" pitchFamily="49" charset="-128"/>
            </a:rPr>
            <a:t>百万円減少した。</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差引で全体として将来負担比率の分子は、</a:t>
          </a:r>
          <a:r>
            <a:rPr kumimoji="1" lang="en-US" altLang="ja-JP" sz="1200">
              <a:latin typeface="ＭＳ ゴシック" pitchFamily="49" charset="-128"/>
              <a:ea typeface="ＭＳ ゴシック" pitchFamily="49" charset="-128"/>
            </a:rPr>
            <a:t>980</a:t>
          </a:r>
          <a:r>
            <a:rPr kumimoji="1" lang="ja-JP" altLang="en-US" sz="1200">
              <a:latin typeface="ＭＳ ゴシック" pitchFamily="49" charset="-128"/>
              <a:ea typeface="ＭＳ ゴシック" pitchFamily="49" charset="-128"/>
            </a:rPr>
            <a:t>万円増加した。今後も地方債発行の必要性を厳しく精査するとともに、事務事業の見直しや経常経費の削減に努め、充当可能基金の残高にも注意を払い、将来負担の抑制に努めていく。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愛知県新城市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5,151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573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財政調整基金が対前年度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539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百万円の減、減債基金が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百万円の増、その他特定目的基金として、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公共施設管理基金が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百万円の減となったことが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主な増減の理由である。</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・減債基金を合わせて</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を目標に、前年度繰越金等を財源として可能な限り積立を行いたい。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・みんなのまちづくり基金：市における地域住民の連帯の強化及び地域の振興を図るための事業を円滑に推進するための基金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・公共施設管理基金：公共施設の整備、更新、改修、除却等を実施するための基金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・森づくり基金：森林の整備及びその促進に関する施策の実施を図るための基金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・ゴルフ場開発地域振興基金：合併前の作手村の区域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旧作手村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において行われたゴルフ場開発に関し、旧作手村と有楽観光開発株式会社との間で締結された協定書並びに契約書に基づく土地の保全及びコミュニティ活動の推進等地域の発展に寄与するための基金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・地域福祉基金：市地域福祉の推進を図るための基金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・みんなのまちづくり基金：高速バス運行事業を始め地域自治区地域活動交付金事業などにより、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
・公共施設管理基金：鳳来総合支所等の解体工事のために、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百万円を取崩した。一方で不動産売却収入及び財産貸付収入などにより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・森づくり基金：森林環境譲与税の一部について、今後の森林整備事業のため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・みんなのまちづくり基金はこれまで通り地域住民の連帯の強化及び地域の振興を図るための事業を円滑に推進する事業に活用する予定であるが、今後充当事業の一部見直しを図る予定である。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庁舎等建設基金から公共施設管理基金に基金の名称等を変更し、新城市公共施設等総合管理計画及び新城市公共施設個別施設計画に基づく公共施設の整備、更新、改修、除却等に活用するための基金とした。不動産売却及び財産貸付などにより生じた収入を財源として積み立てを行い、今後増大する公共施設等の整備、更新、改修、除却などに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年度は、不動産売却収入及び財産貸付収入などにより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月に発生した台風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号の接近に伴う梅雨前線の活性化により発生した線状降水帯による豪雨により発生した土砂崩れなどの災害に対応するためや工事請負費の増加などに対応するため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百万円を取り崩した。総額としては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年度は、不動産売却収入及び財産貸付収入分については、公共施設管理基金へ積立することとなり、積立額が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百万円減額となった。一方で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月に発生した台風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号接近に伴う大雨による災害対応や、物価等の高騰、人件費の高騰に伴う全体事業費の増額に対応するため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百万円を取り崩したことで総額としては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目標額を標準財政規模の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億円（財政調整基金と減債基金の計）と定め、実質収支額のうち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を超える部分を翌年度に積み立てることとしている。今後も災害等の緊急的な財政需要に対応するため、計画的な財政運営に努めていく。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年度補正予算（第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号）に伴い、普通交付税にて措置された臨時財政対策債償還基金費を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年度補正予算（第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年度補正予算（第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号）により減債基金へ積立てた臨時財政対策債償還のうち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庁舎建設事業等による後年度の合併関連市債償還額の増加を考慮し、平成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百万円の積立を行っており、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年度からは利子積立のみとしていた。令和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年度は、普通交付税にて措置された臨時財政対策債償還基金費分の積立を行った。令和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年度以降は公債費負担軽減のため減債基金の取り崩しを行うことを予定している。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愛知県新城市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42,375
41,086
499.23
29,313,088
27,465,611
1,395,369
15,395,120
28,535,016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対前年度比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ポイントの増となり、類似団体平均を上回っている状況である。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個別算定経費の給与改定費や臨時財政対策債償還基金費が増加したことや臨時財政対策債の振替相当額が減少したことに伴い、基準財政需要額が増加した。一方で市町村民税の法人税割の増加等により基準財政収入額も増加となった。分母となる基準財政需要額の増加より分子となる基準財政収入額の増加が上回ったため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年度の単年度の財政力指数は、</a:t>
          </a:r>
          <a:r>
            <a:rPr kumimoji="1" lang="en-US" altLang="ja-JP" sz="1200">
              <a:latin typeface="ＭＳ Ｐゴシック" panose="020B0600070205080204" pitchFamily="50" charset="-128"/>
              <a:ea typeface="ＭＳ Ｐゴシック" panose="020B0600070205080204" pitchFamily="50" charset="-128"/>
            </a:rPr>
            <a:t>0.545</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0.551</a:t>
          </a:r>
          <a:r>
            <a:rPr kumimoji="1" lang="ja-JP" altLang="en-US" sz="1200">
              <a:latin typeface="ＭＳ Ｐゴシック" panose="020B0600070205080204" pitchFamily="50" charset="-128"/>
              <a:ea typeface="ＭＳ Ｐゴシック" panose="020B0600070205080204" pitchFamily="50" charset="-128"/>
            </a:rPr>
            <a:t>への</a:t>
          </a:r>
          <a:r>
            <a:rPr kumimoji="1" lang="en-US" altLang="ja-JP" sz="1200">
              <a:latin typeface="ＭＳ Ｐゴシック" panose="020B0600070205080204" pitchFamily="50" charset="-128"/>
              <a:ea typeface="ＭＳ Ｐゴシック" panose="020B0600070205080204" pitchFamily="50" charset="-128"/>
            </a:rPr>
            <a:t>0.006</a:t>
          </a:r>
          <a:r>
            <a:rPr kumimoji="1" lang="ja-JP" altLang="en-US" sz="1200">
              <a:latin typeface="ＭＳ Ｐゴシック" panose="020B0600070205080204" pitchFamily="50" charset="-128"/>
              <a:ea typeface="ＭＳ Ｐゴシック" panose="020B0600070205080204" pitchFamily="50" charset="-128"/>
            </a:rPr>
            <a:t>上昇した。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159657</xdr:rowOff>
    </xdr:from>
    <xdr:to>
      <xdr:col>23</xdr:col>
      <xdr:colOff>133350</xdr:colOff>
      <xdr:row>39</xdr:row>
      <xdr:rowOff>22678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6747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159657</xdr:rowOff>
    </xdr:from>
    <xdr:to>
      <xdr:col>19</xdr:col>
      <xdr:colOff>133350</xdr:colOff>
      <xdr:row>39</xdr:row>
      <xdr:rowOff>22678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6747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125185</xdr:rowOff>
    </xdr:from>
    <xdr:to>
      <xdr:col>15</xdr:col>
      <xdr:colOff>82550</xdr:colOff>
      <xdr:row>38</xdr:row>
      <xdr:rowOff>159657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6402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56243</xdr:rowOff>
    </xdr:from>
    <xdr:to>
      <xdr:col>11</xdr:col>
      <xdr:colOff>31750</xdr:colOff>
      <xdr:row>38</xdr:row>
      <xdr:rowOff>125185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713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108857</xdr:rowOff>
    </xdr:from>
    <xdr:to>
      <xdr:col>23</xdr:col>
      <xdr:colOff>184150</xdr:colOff>
      <xdr:row>39</xdr:row>
      <xdr:rowOff>39007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125384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143328</xdr:rowOff>
    </xdr:from>
    <xdr:to>
      <xdr:col>19</xdr:col>
      <xdr:colOff>184150</xdr:colOff>
      <xdr:row>39</xdr:row>
      <xdr:rowOff>73478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83655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108857</xdr:rowOff>
    </xdr:from>
    <xdr:to>
      <xdr:col>15</xdr:col>
      <xdr:colOff>133350</xdr:colOff>
      <xdr:row>39</xdr:row>
      <xdr:rowOff>39007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49184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74385</xdr:rowOff>
    </xdr:from>
    <xdr:to>
      <xdr:col>11</xdr:col>
      <xdr:colOff>82550</xdr:colOff>
      <xdr:row>39</xdr:row>
      <xdr:rowOff>4535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14713</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5443</xdr:rowOff>
    </xdr:from>
    <xdr:to>
      <xdr:col>7</xdr:col>
      <xdr:colOff>31750</xdr:colOff>
      <xdr:row>38</xdr:row>
      <xdr:rowOff>107043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117220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経常収支比率は</a:t>
          </a:r>
          <a:r>
            <a:rPr kumimoji="1" lang="en-US" altLang="ja-JP" sz="1050">
              <a:latin typeface="ＭＳ Ｐゴシック" panose="020B0600070205080204" pitchFamily="50" charset="-128"/>
              <a:ea typeface="ＭＳ Ｐゴシック" panose="020B0600070205080204" pitchFamily="50" charset="-128"/>
            </a:rPr>
            <a:t>95.8</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+3.3</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経常一般財源等の地方税は微減したが、地方特例交付金、地方交付税、地方消費税交付金などが増加となったことで総額で</a:t>
          </a:r>
          <a:r>
            <a:rPr kumimoji="1" lang="en-US" altLang="ja-JP" sz="1050">
              <a:latin typeface="ＭＳ Ｐゴシック" panose="020B0600070205080204" pitchFamily="50" charset="-128"/>
              <a:ea typeface="ＭＳ Ｐゴシック" panose="020B0600070205080204" pitchFamily="50" charset="-128"/>
            </a:rPr>
            <a:t>381,749</a:t>
          </a:r>
          <a:r>
            <a:rPr kumimoji="1" lang="ja-JP" altLang="en-US" sz="1050">
              <a:latin typeface="ＭＳ Ｐゴシック" panose="020B0600070205080204" pitchFamily="50" charset="-128"/>
              <a:ea typeface="ＭＳ Ｐゴシック" panose="020B0600070205080204" pitchFamily="50" charset="-128"/>
            </a:rPr>
            <a:t>千円の増加となった。一方で経常経費充当一般財源は物件費、人件費、繰出金が増加したことが要因となり、総額で</a:t>
          </a:r>
          <a:r>
            <a:rPr kumimoji="1" lang="en-US" altLang="ja-JP" sz="1050">
              <a:latin typeface="ＭＳ Ｐゴシック" panose="020B0600070205080204" pitchFamily="50" charset="-128"/>
              <a:ea typeface="ＭＳ Ｐゴシック" panose="020B0600070205080204" pitchFamily="50" charset="-128"/>
            </a:rPr>
            <a:t>834,216</a:t>
          </a:r>
          <a:r>
            <a:rPr kumimoji="1" lang="ja-JP" altLang="en-US" sz="1050">
              <a:latin typeface="ＭＳ Ｐゴシック" panose="020B0600070205080204" pitchFamily="50" charset="-128"/>
              <a:ea typeface="ＭＳ Ｐゴシック" panose="020B0600070205080204" pitchFamily="50" charset="-128"/>
            </a:rPr>
            <a:t>千円の増加となった。経常一般財源の増加より、経常経費充当一般財源の増加が大きく、経常収支比率は</a:t>
          </a:r>
          <a:r>
            <a:rPr kumimoji="1" lang="en-US" altLang="ja-JP" sz="1050">
              <a:latin typeface="ＭＳ Ｐゴシック" panose="020B0600070205080204" pitchFamily="50" charset="-128"/>
              <a:ea typeface="ＭＳ Ｐゴシック" panose="020B0600070205080204" pitchFamily="50" charset="-128"/>
            </a:rPr>
            <a:t>3.3</a:t>
          </a:r>
          <a:r>
            <a:rPr kumimoji="1" lang="ja-JP" altLang="en-US" sz="1050">
              <a:latin typeface="ＭＳ Ｐゴシック" panose="020B0600070205080204" pitchFamily="50" charset="-128"/>
              <a:ea typeface="ＭＳ Ｐゴシック" panose="020B0600070205080204" pitchFamily="50" charset="-128"/>
            </a:rPr>
            <a:t>ポイントの増加となった。　類似団体と比較しても</a:t>
          </a:r>
          <a:r>
            <a:rPr kumimoji="1" lang="en-US" altLang="ja-JP" sz="1050">
              <a:latin typeface="ＭＳ Ｐゴシック" panose="020B0600070205080204" pitchFamily="50" charset="-128"/>
              <a:ea typeface="ＭＳ Ｐゴシック" panose="020B0600070205080204" pitchFamily="50" charset="-128"/>
            </a:rPr>
            <a:t>3.5</a:t>
          </a:r>
          <a:r>
            <a:rPr kumimoji="1" lang="ja-JP" altLang="en-US" sz="1050">
              <a:latin typeface="ＭＳ Ｐゴシック" panose="020B0600070205080204" pitchFamily="50" charset="-128"/>
              <a:ea typeface="ＭＳ Ｐゴシック" panose="020B0600070205080204" pitchFamily="50" charset="-128"/>
            </a:rPr>
            <a:t>ポイント上回っており、高い比率となっている。財政構造の硬直化を抑制するため、人件費の抑制や事務事業の見直しを進めるとともに、中期財政計画に基づき、地方債発行額の抑制を図るなど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135467</xdr:rowOff>
    </xdr:from>
    <xdr:to>
      <xdr:col>23</xdr:col>
      <xdr:colOff>133350</xdr:colOff>
      <xdr:row>63</xdr:row>
      <xdr:rowOff>57996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93917"/>
          <a:ext cx="8382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85107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135467</xdr:rowOff>
    </xdr:from>
    <xdr:to>
      <xdr:col>19</xdr:col>
      <xdr:colOff>133350</xdr:colOff>
      <xdr:row>61</xdr:row>
      <xdr:rowOff>151554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5939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116010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19896</xdr:rowOff>
    </xdr:from>
    <xdr:to>
      <xdr:col>15</xdr:col>
      <xdr:colOff>82550</xdr:colOff>
      <xdr:row>61</xdr:row>
      <xdr:rowOff>151554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135446"/>
          <a:ext cx="889000" cy="47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19896</xdr:rowOff>
    </xdr:from>
    <xdr:to>
      <xdr:col>11</xdr:col>
      <xdr:colOff>31750</xdr:colOff>
      <xdr:row>61</xdr:row>
      <xdr:rowOff>95250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135446"/>
          <a:ext cx="889000" cy="4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71560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150723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8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84667</xdr:rowOff>
    </xdr:from>
    <xdr:to>
      <xdr:col>19</xdr:col>
      <xdr:colOff>184150</xdr:colOff>
      <xdr:row>62</xdr:row>
      <xdr:rowOff>14817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171044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100754</xdr:rowOff>
    </xdr:from>
    <xdr:to>
      <xdr:col>15</xdr:col>
      <xdr:colOff>133350</xdr:colOff>
      <xdr:row>62</xdr:row>
      <xdr:rowOff>30904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140546</xdr:rowOff>
    </xdr:from>
    <xdr:to>
      <xdr:col>11</xdr:col>
      <xdr:colOff>82550</xdr:colOff>
      <xdr:row>59</xdr:row>
      <xdr:rowOff>70696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80873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5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130827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前年度に比べ</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30,896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円増加し、依然として類似団体平均を上回っている状況である。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人件費については、人事院勧告に伴う基本給、期末手当、勤勉手当の増加などにより増額となった。本市においては、市内</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こども園を直営で運営していることや、近隣町村からの消防業務受託など特殊要因が影響しているが、第</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次定員適正化計画に基づき職員数の適正化に引き続き努め、人件費の抑制を図っていく。</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物件費については、学校給食センターの稼働に伴い、調理器具など備品購入費が増額となったことや学校給食費の公会計化により賄材料費が皆増となったことで増額となった。広大な市域に点在する公共施設について集約化・譲渡・廃止などの整理を継続し、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50105</xdr:rowOff>
    </xdr:from>
    <xdr:to>
      <xdr:col>23</xdr:col>
      <xdr:colOff>133350</xdr:colOff>
      <xdr:row>85</xdr:row>
      <xdr:rowOff>27760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51905"/>
          <a:ext cx="838200" cy="14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17637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47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39001</xdr:rowOff>
    </xdr:from>
    <xdr:to>
      <xdr:col>19</xdr:col>
      <xdr:colOff>133350</xdr:colOff>
      <xdr:row>84</xdr:row>
      <xdr:rowOff>50105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40801"/>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30579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26699</xdr:rowOff>
    </xdr:from>
    <xdr:to>
      <xdr:col>15</xdr:col>
      <xdr:colOff>82550</xdr:colOff>
      <xdr:row>84</xdr:row>
      <xdr:rowOff>39001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28499"/>
          <a:ext cx="889000" cy="1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26376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135444</xdr:rowOff>
    </xdr:from>
    <xdr:to>
      <xdr:col>11</xdr:col>
      <xdr:colOff>31750</xdr:colOff>
      <xdr:row>84</xdr:row>
      <xdr:rowOff>26699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65794"/>
          <a:ext cx="889000" cy="6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163571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132974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148410</xdr:rowOff>
    </xdr:from>
    <xdr:to>
      <xdr:col>23</xdr:col>
      <xdr:colOff>184150</xdr:colOff>
      <xdr:row>85</xdr:row>
      <xdr:rowOff>78560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5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120487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2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170755</xdr:rowOff>
    </xdr:from>
    <xdr:to>
      <xdr:col>19</xdr:col>
      <xdr:colOff>184150</xdr:colOff>
      <xdr:row>84</xdr:row>
      <xdr:rowOff>100905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85682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87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159651</xdr:rowOff>
    </xdr:from>
    <xdr:to>
      <xdr:col>15</xdr:col>
      <xdr:colOff>133350</xdr:colOff>
      <xdr:row>84</xdr:row>
      <xdr:rowOff>89801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9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74578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7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147349</xdr:rowOff>
    </xdr:from>
    <xdr:to>
      <xdr:col>11</xdr:col>
      <xdr:colOff>82550</xdr:colOff>
      <xdr:row>84</xdr:row>
      <xdr:rowOff>77499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7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62276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6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84644</xdr:rowOff>
    </xdr:from>
    <xdr:to>
      <xdr:col>7</xdr:col>
      <xdr:colOff>31750</xdr:colOff>
      <xdr:row>84</xdr:row>
      <xdr:rowOff>14794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1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171021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0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職員構成の変動等により、前年度に対し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ポイント上回っているが、全国市平均と比較すると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ポイント下回っている。今後も適正な給与水準の維持に努める。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5080</xdr:rowOff>
    </xdr:from>
    <xdr:to>
      <xdr:col>81</xdr:col>
      <xdr:colOff>44450</xdr:colOff>
      <xdr:row>86</xdr:row>
      <xdr:rowOff>149861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49780"/>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21607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87</xdr:row>
      <xdr:rowOff>50800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945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74930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6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87</xdr:row>
      <xdr:rowOff>74930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2217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97807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13988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30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24130</xdr:rowOff>
    </xdr:from>
    <xdr:to>
      <xdr:col>68</xdr:col>
      <xdr:colOff>203200</xdr:colOff>
      <xdr:row>87</xdr:row>
      <xdr:rowOff>125730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110507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近隣町村の常備消防業務を受託していること、市内に</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箇所の民間小規模保育所はあるものの、それ以外の</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箇所のこども園を市が直営で運営していること等の特殊要因により、類似団体平均を大きく上回っている。今後も第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次定員適正化計画に基づき職員数の適正化に努めていく。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141151</xdr:rowOff>
    </xdr:from>
    <xdr:to>
      <xdr:col>81</xdr:col>
      <xdr:colOff>44450</xdr:colOff>
      <xdr:row>67</xdr:row>
      <xdr:rowOff>35197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456851"/>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18795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77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80826</xdr:rowOff>
    </xdr:from>
    <xdr:to>
      <xdr:col>77</xdr:col>
      <xdr:colOff>44450</xdr:colOff>
      <xdr:row>66</xdr:row>
      <xdr:rowOff>141151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39652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83021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70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61867</xdr:rowOff>
    </xdr:from>
    <xdr:to>
      <xdr:col>72</xdr:col>
      <xdr:colOff>203200</xdr:colOff>
      <xdr:row>66</xdr:row>
      <xdr:rowOff>80826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377567"/>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22225</xdr:rowOff>
    </xdr:from>
    <xdr:to>
      <xdr:col>68</xdr:col>
      <xdr:colOff>152400</xdr:colOff>
      <xdr:row>66</xdr:row>
      <xdr:rowOff>61867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337925"/>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50273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33037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155847</xdr:rowOff>
    </xdr:from>
    <xdr:to>
      <xdr:col>81</xdr:col>
      <xdr:colOff>95250</xdr:colOff>
      <xdr:row>67</xdr:row>
      <xdr:rowOff>85997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47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127924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4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90351</xdr:rowOff>
    </xdr:from>
    <xdr:to>
      <xdr:col>77</xdr:col>
      <xdr:colOff>95250</xdr:colOff>
      <xdr:row>67</xdr:row>
      <xdr:rowOff>20501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40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5278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92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30026</xdr:rowOff>
    </xdr:from>
    <xdr:to>
      <xdr:col>73</xdr:col>
      <xdr:colOff>44450</xdr:colOff>
      <xdr:row>66</xdr:row>
      <xdr:rowOff>131626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34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116403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432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11067</xdr:rowOff>
    </xdr:from>
    <xdr:to>
      <xdr:col>68</xdr:col>
      <xdr:colOff>203200</xdr:colOff>
      <xdr:row>66</xdr:row>
      <xdr:rowOff>112667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32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97444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41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142875</xdr:rowOff>
    </xdr:from>
    <xdr:to>
      <xdr:col>64</xdr:col>
      <xdr:colOff>152400</xdr:colOff>
      <xdr:row>66</xdr:row>
      <xdr:rowOff>73025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57802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実質公債費比率は算定初年度の平成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であったが、財政健全化に努めた結果、</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ポイントの改善を図ることが出来ている。また対前年度比でも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ポイント減となり、類似団体平均を下回っている。今後も、さらなる地方債の計画的な発行とともに、財源確保に努め、地方債に大きく依存しない財政運営を進めていく。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1512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985000"/>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14712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41</xdr:row>
      <xdr:rowOff>1512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0194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81038</xdr:rowOff>
    </xdr:from>
    <xdr:to>
      <xdr:col>72</xdr:col>
      <xdr:colOff>203200</xdr:colOff>
      <xdr:row>40</xdr:row>
      <xdr:rowOff>161472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93903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23585</xdr:rowOff>
    </xdr:from>
    <xdr:to>
      <xdr:col>68</xdr:col>
      <xdr:colOff>152400</xdr:colOff>
      <xdr:row>40</xdr:row>
      <xdr:rowOff>81038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688158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94542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122162</xdr:rowOff>
    </xdr:from>
    <xdr:to>
      <xdr:col>77</xdr:col>
      <xdr:colOff>95250</xdr:colOff>
      <xdr:row>41</xdr:row>
      <xdr:rowOff>52312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62489</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74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110672</xdr:rowOff>
    </xdr:from>
    <xdr:to>
      <xdr:col>73</xdr:col>
      <xdr:colOff>44450</xdr:colOff>
      <xdr:row>41</xdr:row>
      <xdr:rowOff>40822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30238</xdr:rowOff>
    </xdr:from>
    <xdr:to>
      <xdr:col>68</xdr:col>
      <xdr:colOff>203200</xdr:colOff>
      <xdr:row>40</xdr:row>
      <xdr:rowOff>131838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142015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将来負担比率については、前年度から</a:t>
          </a:r>
          <a:r>
            <a:rPr kumimoji="1" lang="en-US" altLang="ja-JP" sz="1050">
              <a:latin typeface="ＭＳ Ｐゴシック" panose="020B0600070205080204" pitchFamily="50" charset="-128"/>
              <a:ea typeface="ＭＳ Ｐゴシック" panose="020B0600070205080204" pitchFamily="50" charset="-128"/>
            </a:rPr>
            <a:t>6.0</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55.0%</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上昇した要因としては、公営企業債等見込額が減少したことで将来負担額は減少した一方で、充当可能財源については、財政調整基金や国民健康保険事業基金を取り崩したことで</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減少した。また人口を測定単位とした下水道費の減少や臨時財政対策債償還費など公債費が減少したことにより基準財政需要額算入見込額が減少したことがあげられる。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今後は、市債の発行については必要性を精査し、市債の発行の抑制を図る。また財政調整基金など充当可能基金の残高の減少を抑える財政運営を行い、将来負担の抑制に取り組んでいく。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112889</xdr:rowOff>
    </xdr:from>
    <xdr:to>
      <xdr:col>81</xdr:col>
      <xdr:colOff>44450</xdr:colOff>
      <xdr:row>18</xdr:row>
      <xdr:rowOff>21872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302753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84737</xdr:rowOff>
    </xdr:from>
    <xdr:to>
      <xdr:col>77</xdr:col>
      <xdr:colOff>44450</xdr:colOff>
      <xdr:row>17</xdr:row>
      <xdr:rowOff>112889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2999387"/>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84737</xdr:rowOff>
    </xdr:from>
    <xdr:to>
      <xdr:col>72</xdr:col>
      <xdr:colOff>203200</xdr:colOff>
      <xdr:row>17</xdr:row>
      <xdr:rowOff>147743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999387"/>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163407</xdr:rowOff>
    </xdr:from>
    <xdr:to>
      <xdr:col>73</xdr:col>
      <xdr:colOff>44450</xdr:colOff>
      <xdr:row>14</xdr:row>
      <xdr:rowOff>93557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147743</xdr:rowOff>
    </xdr:from>
    <xdr:to>
      <xdr:col>68</xdr:col>
      <xdr:colOff>152400</xdr:colOff>
      <xdr:row>18</xdr:row>
      <xdr:rowOff>123754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062393"/>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97860</xdr:rowOff>
    </xdr:from>
    <xdr:to>
      <xdr:col>68</xdr:col>
      <xdr:colOff>203200</xdr:colOff>
      <xdr:row>15</xdr:row>
      <xdr:rowOff>28010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142522</xdr:rowOff>
    </xdr:from>
    <xdr:to>
      <xdr:col>81</xdr:col>
      <xdr:colOff>95250</xdr:colOff>
      <xdr:row>18</xdr:row>
      <xdr:rowOff>72672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05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114599</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02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62089</xdr:rowOff>
    </xdr:from>
    <xdr:to>
      <xdr:col>77</xdr:col>
      <xdr:colOff>95250</xdr:colOff>
      <xdr:row>17</xdr:row>
      <xdr:rowOff>163689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97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148466</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063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33937</xdr:rowOff>
    </xdr:from>
    <xdr:to>
      <xdr:col>73</xdr:col>
      <xdr:colOff>44450</xdr:colOff>
      <xdr:row>17</xdr:row>
      <xdr:rowOff>135537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94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120314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03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96943</xdr:rowOff>
    </xdr:from>
    <xdr:to>
      <xdr:col>68</xdr:col>
      <xdr:colOff>203200</xdr:colOff>
      <xdr:row>18</xdr:row>
      <xdr:rowOff>27093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01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11870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09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72954</xdr:rowOff>
    </xdr:from>
    <xdr:to>
      <xdr:col>64</xdr:col>
      <xdr:colOff>152400</xdr:colOff>
      <xdr:row>19</xdr:row>
      <xdr:rowOff>3104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15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159331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24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愛知県新城市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42,375
41,086
499.23
29,313,088
27,465,611
1,395,369
15,395,120
28,535,016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人件費は前年度から</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latin typeface="ＭＳ Ｐゴシック" panose="020B0600070205080204" pitchFamily="50" charset="-128"/>
              <a:ea typeface="ＭＳ Ｐゴシック" panose="020B0600070205080204" pitchFamily="50" charset="-128"/>
            </a:rPr>
            <a:t>％上昇し、類似団体と比較して</a:t>
          </a:r>
          <a:r>
            <a:rPr kumimoji="1" lang="en-US" altLang="ja-JP" sz="1000">
              <a:latin typeface="ＭＳ Ｐゴシック" panose="020B0600070205080204" pitchFamily="50" charset="-128"/>
              <a:ea typeface="ＭＳ Ｐゴシック" panose="020B0600070205080204" pitchFamily="50" charset="-128"/>
            </a:rPr>
            <a:t>5.1</a:t>
          </a:r>
          <a:r>
            <a:rPr kumimoji="1" lang="ja-JP" altLang="en-US" sz="1000">
              <a:latin typeface="ＭＳ Ｐゴシック" panose="020B0600070205080204" pitchFamily="50" charset="-128"/>
              <a:ea typeface="ＭＳ Ｐゴシック" panose="020B0600070205080204" pitchFamily="50" charset="-128"/>
            </a:rPr>
            <a:t>ポイント上回っている。</a:t>
          </a:r>
        </a:p>
        <a:p>
          <a:r>
            <a:rPr kumimoji="1" lang="ja-JP" altLang="en-US" sz="1000">
              <a:latin typeface="ＭＳ Ｐゴシック" panose="020B0600070205080204" pitchFamily="50" charset="-128"/>
              <a:ea typeface="ＭＳ Ｐゴシック" panose="020B0600070205080204" pitchFamily="50" charset="-128"/>
            </a:rPr>
            <a:t>　類似団体を上回っている主な要因としては、近隣町村の常備消防業務を受託していること、</a:t>
          </a:r>
          <a:r>
            <a:rPr kumimoji="1" lang="en-US" altLang="ja-JP" sz="1000">
              <a:latin typeface="ＭＳ Ｐゴシック" panose="020B0600070205080204" pitchFamily="50" charset="-128"/>
              <a:ea typeface="ＭＳ Ｐゴシック" panose="020B0600070205080204" pitchFamily="50" charset="-128"/>
            </a:rPr>
            <a:t>15</a:t>
          </a:r>
          <a:r>
            <a:rPr kumimoji="1" lang="ja-JP" altLang="en-US" sz="1000">
              <a:latin typeface="ＭＳ Ｐゴシック" panose="020B0600070205080204" pitchFamily="50" charset="-128"/>
              <a:ea typeface="ＭＳ Ｐゴシック" panose="020B0600070205080204" pitchFamily="50" charset="-128"/>
            </a:rPr>
            <a:t>箇所ものこども園を市直営で運営していること等の特殊要因がある。令和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年度の上昇要因としては、人事院勧告に伴う月給・期末・勤勉手当などの引上げによる増加、会計年度任用職員の勤勉手当の皆増、段階的な定年引上げに伴う退職手当が増額したことがあげられる。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今後も第</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次定員適正化計画に基づき職員数の適正化に努め、人件費の抑制を図っていく。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506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50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38</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226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38</xdr:row>
      <xdr:rowOff>35560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26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物件費は前年度と比較して</a:t>
          </a:r>
          <a:r>
            <a:rPr kumimoji="1" lang="en-US" altLang="ja-JP" sz="1000">
              <a:latin typeface="ＭＳ Ｐゴシック" panose="020B0600070205080204" pitchFamily="50" charset="-128"/>
              <a:ea typeface="ＭＳ Ｐゴシック" panose="020B0600070205080204" pitchFamily="50" charset="-128"/>
            </a:rPr>
            <a:t>2.3</a:t>
          </a:r>
          <a:r>
            <a:rPr kumimoji="1" lang="ja-JP" altLang="en-US" sz="1000">
              <a:latin typeface="ＭＳ Ｐゴシック" panose="020B0600070205080204" pitchFamily="50" charset="-128"/>
              <a:ea typeface="ＭＳ Ｐゴシック" panose="020B0600070205080204" pitchFamily="50" charset="-128"/>
            </a:rPr>
            <a:t>ポイント上昇し</a:t>
          </a:r>
          <a:r>
            <a:rPr kumimoji="1" lang="en-US" altLang="ja-JP" sz="1000">
              <a:latin typeface="ＭＳ Ｐゴシック" panose="020B0600070205080204" pitchFamily="50" charset="-128"/>
              <a:ea typeface="ＭＳ Ｐゴシック" panose="020B0600070205080204" pitchFamily="50" charset="-128"/>
            </a:rPr>
            <a:t>17.5</a:t>
          </a:r>
          <a:r>
            <a:rPr kumimoji="1" lang="ja-JP" altLang="en-US" sz="1000">
              <a:latin typeface="ＭＳ Ｐゴシック" panose="020B0600070205080204" pitchFamily="50" charset="-128"/>
              <a:ea typeface="ＭＳ Ｐゴシック" panose="020B0600070205080204" pitchFamily="50" charset="-128"/>
            </a:rPr>
            <a:t>％となっており、類似団体平均を依然として上回っている。市内</a:t>
          </a:r>
          <a:r>
            <a:rPr kumimoji="1" lang="en-US" altLang="ja-JP" sz="1000">
              <a:latin typeface="ＭＳ Ｐゴシック" panose="020B0600070205080204" pitchFamily="50" charset="-128"/>
              <a:ea typeface="ＭＳ Ｐゴシック" panose="020B0600070205080204" pitchFamily="50" charset="-128"/>
            </a:rPr>
            <a:t>15</a:t>
          </a:r>
          <a:r>
            <a:rPr kumimoji="1" lang="ja-JP" altLang="en-US" sz="1000">
              <a:latin typeface="ＭＳ Ｐゴシック" panose="020B0600070205080204" pitchFamily="50" charset="-128"/>
              <a:ea typeface="ＭＳ Ｐゴシック" panose="020B0600070205080204" pitchFamily="50" charset="-128"/>
            </a:rPr>
            <a:t>こども園を直営で運営していることや、近隣町村からの消防業務受託などの特殊要因が数値を押し上げている面があるが、令和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は新型コロナウイルスワクチンが定期接種化されたことに伴い委託料が増額となった。また学校給食センター稼働に伴う運営業務委託料や放課後児童クラブ運営業務委託料など業務の民間委託化を実施しているため、人件費からの移行により委託料が増額となった。今後も物件費の抑制策として、広大な市域に点在する公共施設の維持管理経費を削減するため、新城市公共施設等総合管理計画に基づき、市民の理解を得たうえで施設の集約化・譲渡・廃止などを進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99786</xdr:rowOff>
    </xdr:from>
    <xdr:to>
      <xdr:col>82</xdr:col>
      <xdr:colOff>107950</xdr:colOff>
      <xdr:row>18</xdr:row>
      <xdr:rowOff>7257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42986"/>
          <a:ext cx="8382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32856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16</xdr:row>
      <xdr:rowOff>99786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212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95448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16</xdr:row>
      <xdr:rowOff>78014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905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17</xdr:row>
      <xdr:rowOff>4536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905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125384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127907</xdr:rowOff>
    </xdr:from>
    <xdr:to>
      <xdr:col>82</xdr:col>
      <xdr:colOff>158750</xdr:colOff>
      <xdr:row>18</xdr:row>
      <xdr:rowOff>58057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99984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1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48986</xdr:rowOff>
    </xdr:from>
    <xdr:to>
      <xdr:col>78</xdr:col>
      <xdr:colOff>120650</xdr:colOff>
      <xdr:row>16</xdr:row>
      <xdr:rowOff>150586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113591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154413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扶助費は前年度と</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％となったが、類似団体平均と比較して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介護給付費（障害福祉サービス費）、障害児通所給付費が増額となったことや令和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年度から市子ども医療費助成事業の対象を高校生世代までに拡大したことが要因となり、扶助費が増額となった。扶助費の増加は今後も続くことが見込まれるため、引き続き適正な給付事務に努めていく。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102507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832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55</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689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54</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68234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その他は、前年度から</a:t>
          </a:r>
          <a:r>
            <a:rPr kumimoji="1" lang="en-US" altLang="ja-JP" sz="1000">
              <a:latin typeface="ＭＳ Ｐゴシック" panose="020B0600070205080204" pitchFamily="50" charset="-128"/>
              <a:ea typeface="ＭＳ Ｐゴシック" panose="020B0600070205080204" pitchFamily="50" charset="-128"/>
            </a:rPr>
            <a:t>0.5</a:t>
          </a:r>
          <a:r>
            <a:rPr kumimoji="1" lang="ja-JP" altLang="en-US" sz="1000">
              <a:latin typeface="ＭＳ Ｐゴシック" panose="020B0600070205080204" pitchFamily="50" charset="-128"/>
              <a:ea typeface="ＭＳ Ｐゴシック" panose="020B0600070205080204" pitchFamily="50" charset="-128"/>
            </a:rPr>
            <a:t>ポイント上昇し</a:t>
          </a:r>
          <a:r>
            <a:rPr kumimoji="1" lang="en-US" altLang="ja-JP" sz="1000">
              <a:latin typeface="ＭＳ Ｐゴシック" panose="020B0600070205080204" pitchFamily="50" charset="-128"/>
              <a:ea typeface="ＭＳ Ｐゴシック" panose="020B0600070205080204" pitchFamily="50" charset="-128"/>
            </a:rPr>
            <a:t>7.4</a:t>
          </a:r>
          <a:r>
            <a:rPr kumimoji="1" lang="ja-JP" altLang="en-US" sz="1000">
              <a:latin typeface="ＭＳ Ｐゴシック" panose="020B0600070205080204" pitchFamily="50" charset="-128"/>
              <a:ea typeface="ＭＳ Ｐゴシック" panose="020B0600070205080204" pitchFamily="50" charset="-128"/>
            </a:rPr>
            <a:t>％であった。</a:t>
          </a:r>
        </a:p>
        <a:p>
          <a:r>
            <a:rPr kumimoji="1" lang="ja-JP" altLang="en-US" sz="1000">
              <a:latin typeface="ＭＳ Ｐゴシック" panose="020B0600070205080204" pitchFamily="50" charset="-128"/>
              <a:ea typeface="ＭＳ Ｐゴシック" panose="020B0600070205080204" pitchFamily="50" charset="-128"/>
            </a:rPr>
            <a:t>　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年度に介護保険事業が東三河広域連合に統合されたことによる介護保険事業特別会計繰出金の性質変更（繰出金から補助費等）により、平成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年度以降は類似団体平均を大きく下回る状況となっている。前年度に比べ上昇した要因としては、後期高齢者医療特別会計への繰出金が増額したことがあげられる。</a:t>
          </a:r>
        </a:p>
        <a:p>
          <a:r>
            <a:rPr kumimoji="1" lang="ja-JP" altLang="en-US" sz="1000">
              <a:latin typeface="ＭＳ Ｐゴシック" panose="020B0600070205080204" pitchFamily="50" charset="-128"/>
              <a:ea typeface="ＭＳ Ｐゴシック" panose="020B0600070205080204" pitchFamily="50" charset="-128"/>
            </a:rPr>
            <a:t>　類似団体や愛知県の平均値と比較し、良好な水準ではあるが、事業全体の経費削減などによる健全化を図り、税収を主な財源とする普通会計の負担を減らすように努める。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98425</xdr:rowOff>
    </xdr:from>
    <xdr:to>
      <xdr:col>82</xdr:col>
      <xdr:colOff>107950</xdr:colOff>
      <xdr:row>61</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8527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13352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2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98425</xdr:rowOff>
    </xdr:from>
    <xdr:to>
      <xdr:col>82</xdr:col>
      <xdr:colOff>196850</xdr:colOff>
      <xdr:row>53</xdr:row>
      <xdr:rowOff>98425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8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26988</xdr:rowOff>
    </xdr:from>
    <xdr:to>
      <xdr:col>82</xdr:col>
      <xdr:colOff>107950</xdr:colOff>
      <xdr:row>53</xdr:row>
      <xdr:rowOff>98425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113838"/>
          <a:ext cx="8382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134002</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35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161925</xdr:rowOff>
    </xdr:from>
    <xdr:to>
      <xdr:col>82</xdr:col>
      <xdr:colOff>158750</xdr:colOff>
      <xdr:row>57</xdr:row>
      <xdr:rowOff>92075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26988</xdr:rowOff>
    </xdr:from>
    <xdr:to>
      <xdr:col>78</xdr:col>
      <xdr:colOff>69850</xdr:colOff>
      <xdr:row>53</xdr:row>
      <xdr:rowOff>26988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1138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47625</xdr:rowOff>
    </xdr:from>
    <xdr:to>
      <xdr:col>78</xdr:col>
      <xdr:colOff>120650</xdr:colOff>
      <xdr:row>57</xdr:row>
      <xdr:rowOff>149225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134002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06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26988</xdr:rowOff>
    </xdr:from>
    <xdr:to>
      <xdr:col>73</xdr:col>
      <xdr:colOff>180975</xdr:colOff>
      <xdr:row>53</xdr:row>
      <xdr:rowOff>26988</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1138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61913</xdr:rowOff>
    </xdr:from>
    <xdr:to>
      <xdr:col>74</xdr:col>
      <xdr:colOff>31750</xdr:colOff>
      <xdr:row>57</xdr:row>
      <xdr:rowOff>163513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3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148290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2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26988</xdr:rowOff>
    </xdr:from>
    <xdr:to>
      <xdr:col>69</xdr:col>
      <xdr:colOff>92075</xdr:colOff>
      <xdr:row>53</xdr:row>
      <xdr:rowOff>98425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113838"/>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104775</xdr:rowOff>
    </xdr:from>
    <xdr:to>
      <xdr:col>65</xdr:col>
      <xdr:colOff>53975</xdr:colOff>
      <xdr:row>58</xdr:row>
      <xdr:rowOff>34925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19702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47625</xdr:rowOff>
    </xdr:from>
    <xdr:to>
      <xdr:col>82</xdr:col>
      <xdr:colOff>158750</xdr:colOff>
      <xdr:row>53</xdr:row>
      <xdr:rowOff>149225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127652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04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147638</xdr:rowOff>
    </xdr:from>
    <xdr:to>
      <xdr:col>78</xdr:col>
      <xdr:colOff>120650</xdr:colOff>
      <xdr:row>53</xdr:row>
      <xdr:rowOff>77788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06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87965</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883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147638</xdr:rowOff>
    </xdr:from>
    <xdr:to>
      <xdr:col>74</xdr:col>
      <xdr:colOff>31750</xdr:colOff>
      <xdr:row>53</xdr:row>
      <xdr:rowOff>77788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06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87965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883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147638</xdr:rowOff>
    </xdr:from>
    <xdr:to>
      <xdr:col>69</xdr:col>
      <xdr:colOff>142875</xdr:colOff>
      <xdr:row>53</xdr:row>
      <xdr:rowOff>77788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06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87965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883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47625</xdr:rowOff>
    </xdr:from>
    <xdr:to>
      <xdr:col>65</xdr:col>
      <xdr:colOff>53975</xdr:colOff>
      <xdr:row>53</xdr:row>
      <xdr:rowOff>149225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159402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890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補助費は前年度から</a:t>
          </a:r>
          <a:r>
            <a:rPr kumimoji="1" lang="en-US" altLang="ja-JP" sz="1000">
              <a:latin typeface="ＭＳ Ｐゴシック" panose="020B0600070205080204" pitchFamily="50" charset="-128"/>
              <a:ea typeface="ＭＳ Ｐゴシック" panose="020B0600070205080204" pitchFamily="50" charset="-128"/>
            </a:rPr>
            <a:t>0.7</a:t>
          </a:r>
          <a:r>
            <a:rPr kumimoji="1" lang="ja-JP" altLang="en-US" sz="1000">
              <a:latin typeface="ＭＳ Ｐゴシック" panose="020B0600070205080204" pitchFamily="50" charset="-128"/>
              <a:ea typeface="ＭＳ Ｐゴシック" panose="020B0600070205080204" pitchFamily="50" charset="-128"/>
            </a:rPr>
            <a:t>ポイント減少し</a:t>
          </a:r>
          <a:r>
            <a:rPr kumimoji="1" lang="en-US" altLang="ja-JP" sz="1000">
              <a:latin typeface="ＭＳ Ｐゴシック" panose="020B0600070205080204" pitchFamily="50" charset="-128"/>
              <a:ea typeface="ＭＳ Ｐゴシック" panose="020B0600070205080204" pitchFamily="50" charset="-128"/>
            </a:rPr>
            <a:t>15.5</a:t>
          </a:r>
          <a:r>
            <a:rPr kumimoji="1" lang="ja-JP" altLang="en-US" sz="1000">
              <a:latin typeface="ＭＳ Ｐゴシック" panose="020B0600070205080204" pitchFamily="50" charset="-128"/>
              <a:ea typeface="ＭＳ Ｐゴシック" panose="020B0600070205080204" pitchFamily="50" charset="-128"/>
            </a:rPr>
            <a:t>％となっている。</a:t>
          </a:r>
        </a:p>
        <a:p>
          <a:r>
            <a:rPr kumimoji="1" lang="ja-JP" altLang="en-US" sz="1000">
              <a:latin typeface="ＭＳ Ｐゴシック" panose="020B0600070205080204" pitchFamily="50" charset="-128"/>
              <a:ea typeface="ＭＳ Ｐゴシック" panose="020B0600070205080204" pitchFamily="50" charset="-128"/>
            </a:rPr>
            <a:t>　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年度に介護保険事業が東三河広域連合に統合されたことによる介護保険事業特別会計繰出金の性質変更（繰出金から補助費等）により、平成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年度以降は類似団体平均を上回る状況となっている。</a:t>
          </a:r>
        </a:p>
        <a:p>
          <a:r>
            <a:rPr kumimoji="1" lang="ja-JP" altLang="en-US" sz="1000">
              <a:latin typeface="ＭＳ Ｐゴシック" panose="020B0600070205080204" pitchFamily="50" charset="-128"/>
              <a:ea typeface="ＭＳ Ｐゴシック" panose="020B0600070205080204" pitchFamily="50" charset="-128"/>
            </a:rPr>
            <a:t>　前年度に比べて減少した要因としては、水道事業会計負担金が減額したことなどがあげられる。</a:t>
          </a:r>
        </a:p>
        <a:p>
          <a:r>
            <a:rPr kumimoji="1" lang="ja-JP" altLang="en-US" sz="1000">
              <a:latin typeface="ＭＳ Ｐゴシック" panose="020B0600070205080204" pitchFamily="50" charset="-128"/>
              <a:ea typeface="ＭＳ Ｐゴシック" panose="020B0600070205080204" pitchFamily="50" charset="-128"/>
            </a:rPr>
            <a:t>　今後も、引き続き補助金等の見直しを行うとともに、企業会計については経営健全化計画等に基づき適正な経営に努めていく。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107950</xdr:rowOff>
    </xdr:from>
    <xdr:to>
      <xdr:col>82</xdr:col>
      <xdr:colOff>107950</xdr:colOff>
      <xdr:row>37</xdr:row>
      <xdr:rowOff>161290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451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37</xdr:row>
      <xdr:rowOff>168910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50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168910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436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47007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130810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436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8907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29227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118110</xdr:rowOff>
    </xdr:from>
    <xdr:to>
      <xdr:col>74</xdr:col>
      <xdr:colOff>31750</xdr:colOff>
      <xdr:row>38</xdr:row>
      <xdr:rowOff>48260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33037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80010</xdr:rowOff>
    </xdr:from>
    <xdr:to>
      <xdr:col>65</xdr:col>
      <xdr:colOff>53975</xdr:colOff>
      <xdr:row>38</xdr:row>
      <xdr:rowOff>10160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166387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公債費は前年度と比較して</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18.3</a:t>
          </a:r>
          <a:r>
            <a:rPr kumimoji="1" lang="ja-JP" altLang="en-US" sz="1100">
              <a:latin typeface="ＭＳ Ｐゴシック" panose="020B0600070205080204" pitchFamily="50" charset="-128"/>
              <a:ea typeface="ＭＳ Ｐゴシック" panose="020B0600070205080204" pitchFamily="50" charset="-128"/>
            </a:rPr>
            <a:t>％となり、類似団体平均を</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ポイント下回った。しかし以前として全国平均よりも上回っている状況である。</a:t>
          </a:r>
        </a:p>
        <a:p>
          <a:r>
            <a:rPr kumimoji="1" lang="ja-JP" altLang="en-US" sz="1100">
              <a:latin typeface="ＭＳ Ｐゴシック" panose="020B0600070205080204" pitchFamily="50" charset="-128"/>
              <a:ea typeface="ＭＳ Ｐゴシック" panose="020B0600070205080204" pitchFamily="50" charset="-128"/>
            </a:rPr>
            <a:t>　これは一時的な減少であり、今後、旧合併特例事業債を活用した大型建設事業にかかる元金償還が開始することや近年の金利の上昇などにより公債費の増加が続くことが見込まれる。</a:t>
          </a:r>
        </a:p>
        <a:p>
          <a:r>
            <a:rPr kumimoji="1" lang="ja-JP" altLang="en-US" sz="1100">
              <a:latin typeface="ＭＳ Ｐゴシック" panose="020B0600070205080204" pitchFamily="50" charset="-128"/>
              <a:ea typeface="ＭＳ Ｐゴシック" panose="020B0600070205080204" pitchFamily="50" charset="-128"/>
            </a:rPr>
            <a:t>　公債費の増加抑制のため、今後も地方債の発行については常に必要性や規模などを精査していく。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143002</xdr:rowOff>
    </xdr:from>
    <xdr:to>
      <xdr:col>24</xdr:col>
      <xdr:colOff>25400</xdr:colOff>
      <xdr:row>77</xdr:row>
      <xdr:rowOff>152146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3446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91712</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293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152146</xdr:rowOff>
    </xdr:from>
    <xdr:to>
      <xdr:col>19</xdr:col>
      <xdr:colOff>187325</xdr:colOff>
      <xdr:row>78</xdr:row>
      <xdr:rowOff>26415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3537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78</xdr:row>
      <xdr:rowOff>26415</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234924"/>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33274</xdr:rowOff>
    </xdr:from>
    <xdr:to>
      <xdr:col>11</xdr:col>
      <xdr:colOff>9525</xdr:colOff>
      <xdr:row>77</xdr:row>
      <xdr:rowOff>78994</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234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92202</xdr:rowOff>
    </xdr:from>
    <xdr:to>
      <xdr:col>24</xdr:col>
      <xdr:colOff>76200</xdr:colOff>
      <xdr:row>78</xdr:row>
      <xdr:rowOff>22352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108729</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13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101346</xdr:rowOff>
    </xdr:from>
    <xdr:to>
      <xdr:col>20</xdr:col>
      <xdr:colOff>38100</xdr:colOff>
      <xdr:row>78</xdr:row>
      <xdr:rowOff>31496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41673</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07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61992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153924</xdr:rowOff>
    </xdr:from>
    <xdr:to>
      <xdr:col>11</xdr:col>
      <xdr:colOff>60325</xdr:colOff>
      <xdr:row>77</xdr:row>
      <xdr:rowOff>84074</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139971</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公債費以外は、対前年度</a:t>
          </a:r>
          <a:r>
            <a:rPr kumimoji="1" lang="en-US" altLang="ja-JP" sz="1050">
              <a:latin typeface="ＭＳ Ｐゴシック" panose="020B0600070205080204" pitchFamily="50" charset="-128"/>
              <a:ea typeface="ＭＳ Ｐゴシック" panose="020B0600070205080204" pitchFamily="50" charset="-128"/>
            </a:rPr>
            <a:t>3.4</a:t>
          </a:r>
          <a:r>
            <a:rPr kumimoji="1" lang="ja-JP" altLang="en-US" sz="1050">
              <a:latin typeface="ＭＳ Ｐゴシック" panose="020B0600070205080204" pitchFamily="50" charset="-128"/>
              <a:ea typeface="ＭＳ Ｐゴシック" panose="020B0600070205080204" pitchFamily="50" charset="-128"/>
            </a:rPr>
            <a:t>ポイント上昇し、類似団体平均を</a:t>
          </a:r>
          <a:r>
            <a:rPr kumimoji="1" lang="en-US" altLang="ja-JP" sz="1050">
              <a:latin typeface="ＭＳ Ｐゴシック" panose="020B0600070205080204" pitchFamily="50" charset="-128"/>
              <a:ea typeface="ＭＳ Ｐゴシック" panose="020B0600070205080204" pitchFamily="50" charset="-128"/>
            </a:rPr>
            <a:t>3.8</a:t>
          </a:r>
          <a:r>
            <a:rPr kumimoji="1" lang="ja-JP" altLang="en-US" sz="1050">
              <a:latin typeface="ＭＳ Ｐゴシック" panose="020B0600070205080204" pitchFamily="50" charset="-128"/>
              <a:ea typeface="ＭＳ Ｐゴシック" panose="020B0600070205080204" pitchFamily="50" charset="-128"/>
            </a:rPr>
            <a:t>ポイント上回っている状況である。定年延長に伴う退職手当の増加や人事院勧告に伴う給与などの増加により人件費が増額となったことや新型コロナワクチン定期接種化などに伴う業務委託料の増加により物件費が増額となったことが要因と考えられる。</a:t>
          </a:r>
        </a:p>
        <a:p>
          <a:r>
            <a:rPr kumimoji="1" lang="ja-JP" altLang="en-US" sz="1050">
              <a:latin typeface="ＭＳ Ｐゴシック" panose="020B0600070205080204" pitchFamily="50" charset="-128"/>
              <a:ea typeface="ＭＳ Ｐゴシック" panose="020B0600070205080204" pitchFamily="50" charset="-128"/>
            </a:rPr>
            <a:t>　引き続き、新城市公共施設等総合管理計画に基づく公共施設の統合・譲渡などを進め、施設の維持管理経費を削減するとともに、公営企業などの使用料や保険料の適正化を図っていく。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104140</xdr:rowOff>
    </xdr:from>
    <xdr:to>
      <xdr:col>82</xdr:col>
      <xdr:colOff>107950</xdr:colOff>
      <xdr:row>80</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19990"/>
          <a:ext cx="0" cy="1142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19067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104140</xdr:rowOff>
    </xdr:from>
    <xdr:to>
      <xdr:col>82</xdr:col>
      <xdr:colOff>196850</xdr:colOff>
      <xdr:row>73</xdr:row>
      <xdr:rowOff>104140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1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75565</xdr:rowOff>
    </xdr:from>
    <xdr:to>
      <xdr:col>82</xdr:col>
      <xdr:colOff>107950</xdr:colOff>
      <xdr:row>76</xdr:row>
      <xdr:rowOff>98425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34315"/>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18432</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705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28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58420</xdr:rowOff>
    </xdr:from>
    <xdr:to>
      <xdr:col>78</xdr:col>
      <xdr:colOff>69850</xdr:colOff>
      <xdr:row>75</xdr:row>
      <xdr:rowOff>75565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171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121920</xdr:rowOff>
    </xdr:from>
    <xdr:to>
      <xdr:col>78</xdr:col>
      <xdr:colOff>120650</xdr:colOff>
      <xdr:row>75</xdr:row>
      <xdr:rowOff>52070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167005</xdr:rowOff>
    </xdr:from>
    <xdr:to>
      <xdr:col>73</xdr:col>
      <xdr:colOff>180975</xdr:colOff>
      <xdr:row>75</xdr:row>
      <xdr:rowOff>58420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682855"/>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87630</xdr:rowOff>
    </xdr:from>
    <xdr:to>
      <xdr:col>74</xdr:col>
      <xdr:colOff>31750</xdr:colOff>
      <xdr:row>75</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27957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167005</xdr:rowOff>
    </xdr:from>
    <xdr:to>
      <xdr:col>69</xdr:col>
      <xdr:colOff>92075</xdr:colOff>
      <xdr:row>75</xdr:row>
      <xdr:rowOff>92710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682855"/>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76200</xdr:rowOff>
    </xdr:from>
    <xdr:to>
      <xdr:col>69</xdr:col>
      <xdr:colOff>142875</xdr:colOff>
      <xdr:row>74</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116205</xdr:rowOff>
    </xdr:from>
    <xdr:to>
      <xdr:col>65</xdr:col>
      <xdr:colOff>53975</xdr:colOff>
      <xdr:row>75</xdr:row>
      <xdr:rowOff>46355</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8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56532</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47625</xdr:rowOff>
    </xdr:from>
    <xdr:to>
      <xdr:col>82</xdr:col>
      <xdr:colOff>158750</xdr:colOff>
      <xdr:row>76</xdr:row>
      <xdr:rowOff>149225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19702</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4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24765</xdr:rowOff>
    </xdr:from>
    <xdr:to>
      <xdr:col>78</xdr:col>
      <xdr:colOff>120650</xdr:colOff>
      <xdr:row>75</xdr:row>
      <xdr:rowOff>126365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111141</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969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7620</xdr:rowOff>
    </xdr:from>
    <xdr:to>
      <xdr:col>74</xdr:col>
      <xdr:colOff>31750</xdr:colOff>
      <xdr:row>75</xdr:row>
      <xdr:rowOff>109220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93997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9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116205</xdr:rowOff>
    </xdr:from>
    <xdr:to>
      <xdr:col>69</xdr:col>
      <xdr:colOff>142875</xdr:colOff>
      <xdr:row>74</xdr:row>
      <xdr:rowOff>46355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63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31132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1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128288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愛知県新城市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62611</xdr:rowOff>
    </xdr:from>
    <xdr:to>
      <xdr:col>29</xdr:col>
      <xdr:colOff>127000</xdr:colOff>
      <xdr:row>15</xdr:row>
      <xdr:rowOff>140613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81986"/>
          <a:ext cx="647700" cy="78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133213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4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140613</xdr:rowOff>
    </xdr:from>
    <xdr:to>
      <xdr:col>26</xdr:col>
      <xdr:colOff>50800</xdr:colOff>
      <xdr:row>16</xdr:row>
      <xdr:rowOff>70122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59988"/>
          <a:ext cx="698500" cy="100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31078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6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70122</xdr:rowOff>
    </xdr:from>
    <xdr:to>
      <xdr:col>22</xdr:col>
      <xdr:colOff>114300</xdr:colOff>
      <xdr:row>16</xdr:row>
      <xdr:rowOff>132187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60947"/>
          <a:ext cx="698500" cy="62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76863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1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132187</xdr:rowOff>
    </xdr:from>
    <xdr:to>
      <xdr:col>18</xdr:col>
      <xdr:colOff>177800</xdr:colOff>
      <xdr:row>17</xdr:row>
      <xdr:rowOff>21855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23012"/>
          <a:ext cx="698500" cy="61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101127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136544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11811</xdr:rowOff>
    </xdr:from>
    <xdr:to>
      <xdr:col>29</xdr:col>
      <xdr:colOff>177800</xdr:colOff>
      <xdr:row>15</xdr:row>
      <xdr:rowOff>113411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31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28338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7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89813</xdr:rowOff>
    </xdr:from>
    <xdr:to>
      <xdr:col>26</xdr:col>
      <xdr:colOff>101600</xdr:colOff>
      <xdr:row>16</xdr:row>
      <xdr:rowOff>19963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09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30140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78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19322</xdr:rowOff>
    </xdr:from>
    <xdr:to>
      <xdr:col>22</xdr:col>
      <xdr:colOff>165100</xdr:colOff>
      <xdr:row>16</xdr:row>
      <xdr:rowOff>120922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10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131099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7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81387</xdr:rowOff>
    </xdr:from>
    <xdr:to>
      <xdr:col>19</xdr:col>
      <xdr:colOff>38100</xdr:colOff>
      <xdr:row>17</xdr:row>
      <xdr:rowOff>11537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72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21714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4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142505</xdr:rowOff>
    </xdr:from>
    <xdr:to>
      <xdr:col>15</xdr:col>
      <xdr:colOff>101600</xdr:colOff>
      <xdr:row>17</xdr:row>
      <xdr:rowOff>72655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33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82832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02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101136</xdr:rowOff>
    </xdr:from>
    <xdr:to>
      <xdr:col>29</xdr:col>
      <xdr:colOff>127000</xdr:colOff>
      <xdr:row>37</xdr:row>
      <xdr:rowOff>230458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7225836"/>
          <a:ext cx="647700" cy="129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257743</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68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131114</xdr:rowOff>
    </xdr:from>
    <xdr:to>
      <xdr:col>26</xdr:col>
      <xdr:colOff>50800</xdr:colOff>
      <xdr:row>37</xdr:row>
      <xdr:rowOff>101136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7084364"/>
          <a:ext cx="698500" cy="141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197905</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8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131114</xdr:rowOff>
    </xdr:from>
    <xdr:to>
      <xdr:col>22</xdr:col>
      <xdr:colOff>114300</xdr:colOff>
      <xdr:row>37</xdr:row>
      <xdr:rowOff>148651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084364"/>
          <a:ext cx="698500" cy="188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23261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714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148651</xdr:rowOff>
    </xdr:from>
    <xdr:to>
      <xdr:col>18</xdr:col>
      <xdr:colOff>177800</xdr:colOff>
      <xdr:row>37</xdr:row>
      <xdr:rowOff>165405</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7273351"/>
          <a:ext cx="698500" cy="16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241959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292871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9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179658</xdr:rowOff>
    </xdr:from>
    <xdr:to>
      <xdr:col>29</xdr:col>
      <xdr:colOff>177800</xdr:colOff>
      <xdr:row>37</xdr:row>
      <xdr:rowOff>281258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7304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151735</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727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50336</xdr:rowOff>
    </xdr:from>
    <xdr:to>
      <xdr:col>26</xdr:col>
      <xdr:colOff>101600</xdr:colOff>
      <xdr:row>37</xdr:row>
      <xdr:rowOff>151936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7175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136713</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2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80314</xdr:rowOff>
    </xdr:from>
    <xdr:to>
      <xdr:col>22</xdr:col>
      <xdr:colOff>165100</xdr:colOff>
      <xdr:row>37</xdr:row>
      <xdr:rowOff>10464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03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192091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80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97851</xdr:rowOff>
    </xdr:from>
    <xdr:to>
      <xdr:col>19</xdr:col>
      <xdr:colOff>38100</xdr:colOff>
      <xdr:row>37</xdr:row>
      <xdr:rowOff>199451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222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184228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3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114605</xdr:rowOff>
    </xdr:from>
    <xdr:to>
      <xdr:col>15</xdr:col>
      <xdr:colOff>101600</xdr:colOff>
      <xdr:row>37</xdr:row>
      <xdr:rowOff>216205</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23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200982</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32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愛知県新城市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42,375
41,086
499.23
29,313,088
27,465,611
1,395,369
15,395,120
28,535,016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91148</xdr:rowOff>
    </xdr:from>
    <xdr:to>
      <xdr:col>24</xdr:col>
      <xdr:colOff>63500</xdr:colOff>
      <xdr:row>34</xdr:row>
      <xdr:rowOff>18542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48998"/>
          <a:ext cx="838200" cy="9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76738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7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18542</xdr:rowOff>
    </xdr:from>
    <xdr:to>
      <xdr:col>19</xdr:col>
      <xdr:colOff>177800</xdr:colOff>
      <xdr:row>34</xdr:row>
      <xdr:rowOff>52806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47842"/>
          <a:ext cx="889000" cy="3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120121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52806</xdr:rowOff>
    </xdr:from>
    <xdr:to>
      <xdr:col>15</xdr:col>
      <xdr:colOff>50800</xdr:colOff>
      <xdr:row>34</xdr:row>
      <xdr:rowOff>66649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82106"/>
          <a:ext cx="889000" cy="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139793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66649</xdr:rowOff>
    </xdr:from>
    <xdr:to>
      <xdr:col>10</xdr:col>
      <xdr:colOff>114300</xdr:colOff>
      <xdr:row>34</xdr:row>
      <xdr:rowOff>135649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95949"/>
          <a:ext cx="889000" cy="6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153776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164228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40348</xdr:rowOff>
    </xdr:from>
    <xdr:to>
      <xdr:col>24</xdr:col>
      <xdr:colOff>114300</xdr:colOff>
      <xdr:row>33</xdr:row>
      <xdr:rowOff>141948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9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63225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4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139192</xdr:rowOff>
    </xdr:from>
    <xdr:to>
      <xdr:col>20</xdr:col>
      <xdr:colOff>38100</xdr:colOff>
      <xdr:row>34</xdr:row>
      <xdr:rowOff>69342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85869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7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2006</xdr:rowOff>
    </xdr:from>
    <xdr:to>
      <xdr:col>15</xdr:col>
      <xdr:colOff>101600</xdr:colOff>
      <xdr:row>34</xdr:row>
      <xdr:rowOff>103606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120133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0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15849</xdr:rowOff>
    </xdr:from>
    <xdr:to>
      <xdr:col>10</xdr:col>
      <xdr:colOff>165100</xdr:colOff>
      <xdr:row>34</xdr:row>
      <xdr:rowOff>117449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4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133976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2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84849</xdr:rowOff>
    </xdr:from>
    <xdr:to>
      <xdr:col>6</xdr:col>
      <xdr:colOff>38100</xdr:colOff>
      <xdr:row>35</xdr:row>
      <xdr:rowOff>14999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1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31526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8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120828</xdr:rowOff>
    </xdr:from>
    <xdr:to>
      <xdr:col>24</xdr:col>
      <xdr:colOff>63500</xdr:colOff>
      <xdr:row>57</xdr:row>
      <xdr:rowOff>99885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50578"/>
          <a:ext cx="838200" cy="32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77716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7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18135</xdr:rowOff>
    </xdr:from>
    <xdr:to>
      <xdr:col>19</xdr:col>
      <xdr:colOff>177800</xdr:colOff>
      <xdr:row>57</xdr:row>
      <xdr:rowOff>99885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90785"/>
          <a:ext cx="889000" cy="8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130980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18135</xdr:rowOff>
    </xdr:from>
    <xdr:to>
      <xdr:col>15</xdr:col>
      <xdr:colOff>50800</xdr:colOff>
      <xdr:row>57</xdr:row>
      <xdr:rowOff>31471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9078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126826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31471</xdr:rowOff>
    </xdr:from>
    <xdr:to>
      <xdr:col>10</xdr:col>
      <xdr:colOff>114300</xdr:colOff>
      <xdr:row>57</xdr:row>
      <xdr:rowOff>142621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04121"/>
          <a:ext cx="889000" cy="11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39158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89146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70028</xdr:rowOff>
    </xdr:from>
    <xdr:to>
      <xdr:col>24</xdr:col>
      <xdr:colOff>114300</xdr:colOff>
      <xdr:row>56</xdr:row>
      <xdr:rowOff>178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9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92905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5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49085</xdr:rowOff>
    </xdr:from>
    <xdr:to>
      <xdr:col>20</xdr:col>
      <xdr:colOff>38100</xdr:colOff>
      <xdr:row>57</xdr:row>
      <xdr:rowOff>150685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141812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138785</xdr:rowOff>
    </xdr:from>
    <xdr:to>
      <xdr:col>15</xdr:col>
      <xdr:colOff>101600</xdr:colOff>
      <xdr:row>57</xdr:row>
      <xdr:rowOff>68935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60062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3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152121</xdr:rowOff>
    </xdr:from>
    <xdr:to>
      <xdr:col>10</xdr:col>
      <xdr:colOff>165100</xdr:colOff>
      <xdr:row>57</xdr:row>
      <xdr:rowOff>82271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73398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4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91821</xdr:rowOff>
    </xdr:from>
    <xdr:to>
      <xdr:col>6</xdr:col>
      <xdr:colOff>38100</xdr:colOff>
      <xdr:row>58</xdr:row>
      <xdr:rowOff>21971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13098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76836</xdr:rowOff>
    </xdr:from>
    <xdr:to>
      <xdr:col>24</xdr:col>
      <xdr:colOff>63500</xdr:colOff>
      <xdr:row>78</xdr:row>
      <xdr:rowOff>96286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49936"/>
          <a:ext cx="838200" cy="1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96286</xdr:rowOff>
    </xdr:from>
    <xdr:to>
      <xdr:col>19</xdr:col>
      <xdr:colOff>177800</xdr:colOff>
      <xdr:row>78</xdr:row>
      <xdr:rowOff>143166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69386"/>
          <a:ext cx="889000" cy="4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127437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135623</xdr:rowOff>
    </xdr:from>
    <xdr:to>
      <xdr:col>15</xdr:col>
      <xdr:colOff>50800</xdr:colOff>
      <xdr:row>78</xdr:row>
      <xdr:rowOff>143166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08723"/>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99528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135623</xdr:rowOff>
    </xdr:from>
    <xdr:to>
      <xdr:col>10</xdr:col>
      <xdr:colOff>114300</xdr:colOff>
      <xdr:row>78</xdr:row>
      <xdr:rowOff>147092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08723"/>
          <a:ext cx="8890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96308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26036</xdr:rowOff>
    </xdr:from>
    <xdr:to>
      <xdr:col>24</xdr:col>
      <xdr:colOff>114300</xdr:colOff>
      <xdr:row>78</xdr:row>
      <xdr:rowOff>127636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112413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45486</xdr:rowOff>
    </xdr:from>
    <xdr:to>
      <xdr:col>20</xdr:col>
      <xdr:colOff>38100</xdr:colOff>
      <xdr:row>78</xdr:row>
      <xdr:rowOff>147086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138213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1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92366</xdr:rowOff>
    </xdr:from>
    <xdr:to>
      <xdr:col>15</xdr:col>
      <xdr:colOff>101600</xdr:colOff>
      <xdr:row>79</xdr:row>
      <xdr:rowOff>22516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13643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84823</xdr:rowOff>
    </xdr:from>
    <xdr:to>
      <xdr:col>10</xdr:col>
      <xdr:colOff>165100</xdr:colOff>
      <xdr:row>79</xdr:row>
      <xdr:rowOff>14973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6100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96292</xdr:rowOff>
    </xdr:from>
    <xdr:to>
      <xdr:col>6</xdr:col>
      <xdr:colOff>38100</xdr:colOff>
      <xdr:row>79</xdr:row>
      <xdr:rowOff>26442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17569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42711</xdr:rowOff>
    </xdr:from>
    <xdr:to>
      <xdr:col>24</xdr:col>
      <xdr:colOff>63500</xdr:colOff>
      <xdr:row>98</xdr:row>
      <xdr:rowOff>14097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73361"/>
          <a:ext cx="838200" cy="14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124096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8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14097</xdr:rowOff>
    </xdr:from>
    <xdr:to>
      <xdr:col>19</xdr:col>
      <xdr:colOff>177800</xdr:colOff>
      <xdr:row>98</xdr:row>
      <xdr:rowOff>70892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16197"/>
          <a:ext cx="889000" cy="5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7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101815</xdr:rowOff>
    </xdr:from>
    <xdr:to>
      <xdr:col>15</xdr:col>
      <xdr:colOff>50800</xdr:colOff>
      <xdr:row>98</xdr:row>
      <xdr:rowOff>70892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32465"/>
          <a:ext cx="889000" cy="14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67073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101815</xdr:rowOff>
    </xdr:from>
    <xdr:to>
      <xdr:col>10</xdr:col>
      <xdr:colOff>114300</xdr:colOff>
      <xdr:row>99</xdr:row>
      <xdr:rowOff>30265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32465"/>
          <a:ext cx="889000" cy="27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86720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166476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163361</xdr:rowOff>
    </xdr:from>
    <xdr:to>
      <xdr:col>24</xdr:col>
      <xdr:colOff>114300</xdr:colOff>
      <xdr:row>97</xdr:row>
      <xdr:rowOff>93511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2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141788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0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134747</xdr:rowOff>
    </xdr:from>
    <xdr:to>
      <xdr:col>20</xdr:col>
      <xdr:colOff>38100</xdr:colOff>
      <xdr:row>98</xdr:row>
      <xdr:rowOff>64897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6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56024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5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20092</xdr:rowOff>
    </xdr:from>
    <xdr:to>
      <xdr:col>15</xdr:col>
      <xdr:colOff>101600</xdr:colOff>
      <xdr:row>98</xdr:row>
      <xdr:rowOff>121692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2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112819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1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51015</xdr:rowOff>
    </xdr:from>
    <xdr:to>
      <xdr:col>10</xdr:col>
      <xdr:colOff>165100</xdr:colOff>
      <xdr:row>97</xdr:row>
      <xdr:rowOff>152615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8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143742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7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150915</xdr:rowOff>
    </xdr:from>
    <xdr:to>
      <xdr:col>6</xdr:col>
      <xdr:colOff>38100</xdr:colOff>
      <xdr:row>99</xdr:row>
      <xdr:rowOff>81065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72192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4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22428</xdr:rowOff>
    </xdr:from>
    <xdr:to>
      <xdr:col>55</xdr:col>
      <xdr:colOff>0</xdr:colOff>
      <xdr:row>38</xdr:row>
      <xdr:rowOff>30003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37528"/>
          <a:ext cx="838200" cy="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82356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8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148996</xdr:rowOff>
    </xdr:from>
    <xdr:to>
      <xdr:col>50</xdr:col>
      <xdr:colOff>114300</xdr:colOff>
      <xdr:row>38</xdr:row>
      <xdr:rowOff>30003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92646"/>
          <a:ext cx="889000" cy="5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69090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6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148996</xdr:rowOff>
    </xdr:from>
    <xdr:to>
      <xdr:col>45</xdr:col>
      <xdr:colOff>177800</xdr:colOff>
      <xdr:row>38</xdr:row>
      <xdr:rowOff>49288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92646"/>
          <a:ext cx="889000" cy="7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44599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4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89758</xdr:rowOff>
    </xdr:from>
    <xdr:to>
      <xdr:col>41</xdr:col>
      <xdr:colOff>50800</xdr:colOff>
      <xdr:row>38</xdr:row>
      <xdr:rowOff>49288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747608"/>
          <a:ext cx="889000" cy="81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95775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6758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32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143078</xdr:rowOff>
    </xdr:from>
    <xdr:to>
      <xdr:col>55</xdr:col>
      <xdr:colOff>50800</xdr:colOff>
      <xdr:row>38</xdr:row>
      <xdr:rowOff>73228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121505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6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150652</xdr:rowOff>
    </xdr:from>
    <xdr:to>
      <xdr:col>50</xdr:col>
      <xdr:colOff>165100</xdr:colOff>
      <xdr:row>38</xdr:row>
      <xdr:rowOff>80803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943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71930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98196</xdr:rowOff>
    </xdr:from>
    <xdr:to>
      <xdr:col>46</xdr:col>
      <xdr:colOff>38100</xdr:colOff>
      <xdr:row>38</xdr:row>
      <xdr:rowOff>28346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19473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3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169938</xdr:rowOff>
    </xdr:from>
    <xdr:to>
      <xdr:col>41</xdr:col>
      <xdr:colOff>101600</xdr:colOff>
      <xdr:row>38</xdr:row>
      <xdr:rowOff>100088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1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91215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0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38958</xdr:rowOff>
    </xdr:from>
    <xdr:to>
      <xdr:col>36</xdr:col>
      <xdr:colOff>165100</xdr:colOff>
      <xdr:row>33</xdr:row>
      <xdr:rowOff>140558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6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131685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8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19348</xdr:rowOff>
    </xdr:from>
    <xdr:to>
      <xdr:col>55</xdr:col>
      <xdr:colOff>0</xdr:colOff>
      <xdr:row>55</xdr:row>
      <xdr:rowOff>68736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449098"/>
          <a:ext cx="838200" cy="4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44826</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74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68736</xdr:rowOff>
    </xdr:from>
    <xdr:to>
      <xdr:col>50</xdr:col>
      <xdr:colOff>114300</xdr:colOff>
      <xdr:row>56</xdr:row>
      <xdr:rowOff>121042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498486"/>
          <a:ext cx="889000" cy="22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151561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121042</xdr:rowOff>
    </xdr:from>
    <xdr:to>
      <xdr:col>45</xdr:col>
      <xdr:colOff>177800</xdr:colOff>
      <xdr:row>57</xdr:row>
      <xdr:rowOff>9223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722242"/>
          <a:ext cx="889000" cy="5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50131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91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72405</xdr:rowOff>
    </xdr:from>
    <xdr:to>
      <xdr:col>41</xdr:col>
      <xdr:colOff>50800</xdr:colOff>
      <xdr:row>57</xdr:row>
      <xdr:rowOff>9223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502155"/>
          <a:ext cx="889000" cy="27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167088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25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4285</xdr:rowOff>
    </xdr:from>
    <xdr:to>
      <xdr:col>36</xdr:col>
      <xdr:colOff>165100</xdr:colOff>
      <xdr:row>53</xdr:row>
      <xdr:rowOff>105885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0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122412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886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139998</xdr:rowOff>
    </xdr:from>
    <xdr:to>
      <xdr:col>55</xdr:col>
      <xdr:colOff>50800</xdr:colOff>
      <xdr:row>55</xdr:row>
      <xdr:rowOff>70148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3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162875</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24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17936</xdr:rowOff>
    </xdr:from>
    <xdr:to>
      <xdr:col>50</xdr:col>
      <xdr:colOff>165100</xdr:colOff>
      <xdr:row>55</xdr:row>
      <xdr:rowOff>119536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44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136063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22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70242</xdr:rowOff>
    </xdr:from>
    <xdr:to>
      <xdr:col>46</xdr:col>
      <xdr:colOff>38100</xdr:colOff>
      <xdr:row>57</xdr:row>
      <xdr:rowOff>392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7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162969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76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129873</xdr:rowOff>
    </xdr:from>
    <xdr:to>
      <xdr:col>41</xdr:col>
      <xdr:colOff>101600</xdr:colOff>
      <xdr:row>57</xdr:row>
      <xdr:rowOff>60023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3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51150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82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21605</xdr:rowOff>
    </xdr:from>
    <xdr:to>
      <xdr:col>36</xdr:col>
      <xdr:colOff>165100</xdr:colOff>
      <xdr:row>55</xdr:row>
      <xdr:rowOff>123205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45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114332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5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154147</xdr:rowOff>
    </xdr:from>
    <xdr:to>
      <xdr:col>55</xdr:col>
      <xdr:colOff>0</xdr:colOff>
      <xdr:row>73</xdr:row>
      <xdr:rowOff>54455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2498547"/>
          <a:ext cx="838200" cy="7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5742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35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154147</xdr:rowOff>
    </xdr:from>
    <xdr:to>
      <xdr:col>50</xdr:col>
      <xdr:colOff>114300</xdr:colOff>
      <xdr:row>78</xdr:row>
      <xdr:rowOff>1488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498547"/>
          <a:ext cx="889000" cy="87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134420</xdr:rowOff>
    </xdr:from>
    <xdr:to>
      <xdr:col>45</xdr:col>
      <xdr:colOff>177800</xdr:colOff>
      <xdr:row>78</xdr:row>
      <xdr:rowOff>1488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64620"/>
          <a:ext cx="889000" cy="20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159661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5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29057</xdr:rowOff>
    </xdr:from>
    <xdr:to>
      <xdr:col>41</xdr:col>
      <xdr:colOff>50800</xdr:colOff>
      <xdr:row>76</xdr:row>
      <xdr:rowOff>134420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059257"/>
          <a:ext cx="889000" cy="10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95973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6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26126</xdr:rowOff>
    </xdr:from>
    <xdr:to>
      <xdr:col>36</xdr:col>
      <xdr:colOff>165100</xdr:colOff>
      <xdr:row>70</xdr:row>
      <xdr:rowOff>127726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0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144253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18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3655</xdr:rowOff>
    </xdr:from>
    <xdr:to>
      <xdr:col>55</xdr:col>
      <xdr:colOff>50800</xdr:colOff>
      <xdr:row>73</xdr:row>
      <xdr:rowOff>105255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5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26532</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37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103347</xdr:rowOff>
    </xdr:from>
    <xdr:to>
      <xdr:col>50</xdr:col>
      <xdr:colOff>165100</xdr:colOff>
      <xdr:row>73</xdr:row>
      <xdr:rowOff>33497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44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50024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22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122138</xdr:rowOff>
    </xdr:from>
    <xdr:to>
      <xdr:col>46</xdr:col>
      <xdr:colOff>38100</xdr:colOff>
      <xdr:row>78</xdr:row>
      <xdr:rowOff>52288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43415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1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83620</xdr:rowOff>
    </xdr:from>
    <xdr:to>
      <xdr:col>41</xdr:col>
      <xdr:colOff>101600</xdr:colOff>
      <xdr:row>77</xdr:row>
      <xdr:rowOff>13770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1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4897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2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149707</xdr:rowOff>
    </xdr:from>
    <xdr:to>
      <xdr:col>36</xdr:col>
      <xdr:colOff>165100</xdr:colOff>
      <xdr:row>76</xdr:row>
      <xdr:rowOff>79857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00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70984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1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48217</xdr:rowOff>
    </xdr:from>
    <xdr:to>
      <xdr:col>55</xdr:col>
      <xdr:colOff>0</xdr:colOff>
      <xdr:row>96</xdr:row>
      <xdr:rowOff>108426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07417"/>
          <a:ext cx="838200" cy="6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65787</xdr:rowOff>
    </xdr:from>
    <xdr:to>
      <xdr:col>50</xdr:col>
      <xdr:colOff>114300</xdr:colOff>
      <xdr:row>96</xdr:row>
      <xdr:rowOff>108426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353537"/>
          <a:ext cx="889000" cy="21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71674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65787</xdr:rowOff>
    </xdr:from>
    <xdr:to>
      <xdr:col>45</xdr:col>
      <xdr:colOff>177800</xdr:colOff>
      <xdr:row>96</xdr:row>
      <xdr:rowOff>60452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353537"/>
          <a:ext cx="889000" cy="16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4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99630</xdr:rowOff>
    </xdr:from>
    <xdr:to>
      <xdr:col>41</xdr:col>
      <xdr:colOff>50800</xdr:colOff>
      <xdr:row>96</xdr:row>
      <xdr:rowOff>60452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387380"/>
          <a:ext cx="889000" cy="13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110591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150700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168867</xdr:rowOff>
    </xdr:from>
    <xdr:to>
      <xdr:col>55</xdr:col>
      <xdr:colOff>50800</xdr:colOff>
      <xdr:row>96</xdr:row>
      <xdr:rowOff>99017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5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147294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57626</xdr:rowOff>
    </xdr:from>
    <xdr:to>
      <xdr:col>50</xdr:col>
      <xdr:colOff>165100</xdr:colOff>
      <xdr:row>96</xdr:row>
      <xdr:rowOff>159226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150353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0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14987</xdr:rowOff>
    </xdr:from>
    <xdr:to>
      <xdr:col>46</xdr:col>
      <xdr:colOff>38100</xdr:colOff>
      <xdr:row>95</xdr:row>
      <xdr:rowOff>116587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30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133114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07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9652</xdr:rowOff>
    </xdr:from>
    <xdr:to>
      <xdr:col>41</xdr:col>
      <xdr:colOff>101600</xdr:colOff>
      <xdr:row>96</xdr:row>
      <xdr:rowOff>111252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102379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5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48830</xdr:rowOff>
    </xdr:from>
    <xdr:to>
      <xdr:col>36</xdr:col>
      <xdr:colOff>165100</xdr:colOff>
      <xdr:row>95</xdr:row>
      <xdr:rowOff>150430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3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166957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11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156845</xdr:rowOff>
    </xdr:from>
    <xdr:to>
      <xdr:col>85</xdr:col>
      <xdr:colOff>127000</xdr:colOff>
      <xdr:row>34</xdr:row>
      <xdr:rowOff>164800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5814695"/>
          <a:ext cx="838200" cy="17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157441</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29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164800</xdr:rowOff>
    </xdr:from>
    <xdr:to>
      <xdr:col>81</xdr:col>
      <xdr:colOff>50800</xdr:colOff>
      <xdr:row>38</xdr:row>
      <xdr:rowOff>28738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5994100"/>
          <a:ext cx="889000" cy="54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89181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3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18817</xdr:rowOff>
    </xdr:from>
    <xdr:to>
      <xdr:col>76</xdr:col>
      <xdr:colOff>114300</xdr:colOff>
      <xdr:row>38</xdr:row>
      <xdr:rowOff>28738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33917"/>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159862</xdr:rowOff>
    </xdr:from>
    <xdr:to>
      <xdr:col>71</xdr:col>
      <xdr:colOff>177800</xdr:colOff>
      <xdr:row>38</xdr:row>
      <xdr:rowOff>18817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503512"/>
          <a:ext cx="889000" cy="3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106045</xdr:rowOff>
    </xdr:from>
    <xdr:to>
      <xdr:col>85</xdr:col>
      <xdr:colOff>177800</xdr:colOff>
      <xdr:row>34</xdr:row>
      <xdr:rowOff>36195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57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128922</xdr:rowOff>
    </xdr:from>
    <xdr:ext cx="534377"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561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114000</xdr:rowOff>
    </xdr:from>
    <xdr:to>
      <xdr:col>81</xdr:col>
      <xdr:colOff>101600</xdr:colOff>
      <xdr:row>35</xdr:row>
      <xdr:rowOff>44150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59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60677</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14111" y="571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149387</xdr:rowOff>
    </xdr:from>
    <xdr:to>
      <xdr:col>76</xdr:col>
      <xdr:colOff>165100</xdr:colOff>
      <xdr:row>38</xdr:row>
      <xdr:rowOff>79538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4930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70665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58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139466</xdr:rowOff>
    </xdr:from>
    <xdr:to>
      <xdr:col>72</xdr:col>
      <xdr:colOff>38100</xdr:colOff>
      <xdr:row>38</xdr:row>
      <xdr:rowOff>69616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8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60744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57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109062</xdr:rowOff>
    </xdr:from>
    <xdr:to>
      <xdr:col>67</xdr:col>
      <xdr:colOff>101600</xdr:colOff>
      <xdr:row>38</xdr:row>
      <xdr:rowOff>39212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30339</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54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56578</xdr:rowOff>
    </xdr:from>
    <xdr:to>
      <xdr:col>85</xdr:col>
      <xdr:colOff>127000</xdr:colOff>
      <xdr:row>76</xdr:row>
      <xdr:rowOff>85865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086778"/>
          <a:ext cx="838200" cy="2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110393</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9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69278</xdr:rowOff>
    </xdr:from>
    <xdr:to>
      <xdr:col>81</xdr:col>
      <xdr:colOff>50800</xdr:colOff>
      <xdr:row>76</xdr:row>
      <xdr:rowOff>85865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099478"/>
          <a:ext cx="889000" cy="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99395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7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69278</xdr:rowOff>
    </xdr:from>
    <xdr:to>
      <xdr:col>76</xdr:col>
      <xdr:colOff>114300</xdr:colOff>
      <xdr:row>76</xdr:row>
      <xdr:rowOff>131787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99478"/>
          <a:ext cx="889000" cy="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120248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131787</xdr:rowOff>
    </xdr:from>
    <xdr:to>
      <xdr:col>71</xdr:col>
      <xdr:colOff>177800</xdr:colOff>
      <xdr:row>77</xdr:row>
      <xdr:rowOff>8293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161987"/>
          <a:ext cx="889000" cy="4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127741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85069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5778</xdr:rowOff>
    </xdr:from>
    <xdr:to>
      <xdr:col>85</xdr:col>
      <xdr:colOff>177800</xdr:colOff>
      <xdr:row>76</xdr:row>
      <xdr:rowOff>107378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155655</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1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35065</xdr:rowOff>
    </xdr:from>
    <xdr:to>
      <xdr:col>81</xdr:col>
      <xdr:colOff>101600</xdr:colOff>
      <xdr:row>76</xdr:row>
      <xdr:rowOff>136665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127792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1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18478</xdr:rowOff>
    </xdr:from>
    <xdr:to>
      <xdr:col>76</xdr:col>
      <xdr:colOff>165100</xdr:colOff>
      <xdr:row>76</xdr:row>
      <xdr:rowOff>120078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111205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14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80987</xdr:rowOff>
    </xdr:from>
    <xdr:to>
      <xdr:col>72</xdr:col>
      <xdr:colOff>38100</xdr:colOff>
      <xdr:row>77</xdr:row>
      <xdr:rowOff>11137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1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2264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20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128943</xdr:rowOff>
    </xdr:from>
    <xdr:to>
      <xdr:col>67</xdr:col>
      <xdr:colOff>101600</xdr:colOff>
      <xdr:row>77</xdr:row>
      <xdr:rowOff>59093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50220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2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155710</xdr:rowOff>
    </xdr:from>
    <xdr:to>
      <xdr:col>85</xdr:col>
      <xdr:colOff>127000</xdr:colOff>
      <xdr:row>98</xdr:row>
      <xdr:rowOff>158705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957810"/>
          <a:ext cx="8382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29512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8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152417</xdr:rowOff>
    </xdr:from>
    <xdr:to>
      <xdr:col>81</xdr:col>
      <xdr:colOff>50800</xdr:colOff>
      <xdr:row>98</xdr:row>
      <xdr:rowOff>155710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954517"/>
          <a:ext cx="88900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55011</xdr:rowOff>
    </xdr:from>
    <xdr:to>
      <xdr:col>76</xdr:col>
      <xdr:colOff>114300</xdr:colOff>
      <xdr:row>98</xdr:row>
      <xdr:rowOff>152417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857111"/>
          <a:ext cx="889000" cy="9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149488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55011</xdr:rowOff>
    </xdr:from>
    <xdr:to>
      <xdr:col>71</xdr:col>
      <xdr:colOff>177800</xdr:colOff>
      <xdr:row>98</xdr:row>
      <xdr:rowOff>161074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857111"/>
          <a:ext cx="889000" cy="10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121660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19552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107905</xdr:rowOff>
    </xdr:from>
    <xdr:to>
      <xdr:col>85</xdr:col>
      <xdr:colOff>177800</xdr:colOff>
      <xdr:row>99</xdr:row>
      <xdr:rowOff>38055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22832</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2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104910</xdr:rowOff>
    </xdr:from>
    <xdr:to>
      <xdr:col>81</xdr:col>
      <xdr:colOff>101600</xdr:colOff>
      <xdr:row>99</xdr:row>
      <xdr:rowOff>35060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26187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99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101617</xdr:rowOff>
    </xdr:from>
    <xdr:to>
      <xdr:col>76</xdr:col>
      <xdr:colOff>165100</xdr:colOff>
      <xdr:row>99</xdr:row>
      <xdr:rowOff>31767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0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22894</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99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4211</xdr:rowOff>
    </xdr:from>
    <xdr:to>
      <xdr:col>72</xdr:col>
      <xdr:colOff>38100</xdr:colOff>
      <xdr:row>98</xdr:row>
      <xdr:rowOff>105811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0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96938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89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110274</xdr:rowOff>
    </xdr:from>
    <xdr:to>
      <xdr:col>67</xdr:col>
      <xdr:colOff>101600</xdr:colOff>
      <xdr:row>99</xdr:row>
      <xdr:rowOff>40424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1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31551</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700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36678</xdr:rowOff>
    </xdr:from>
    <xdr:to>
      <xdr:col>116</xdr:col>
      <xdr:colOff>63500</xdr:colOff>
      <xdr:row>37</xdr:row>
      <xdr:rowOff>42621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380328"/>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166006</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164160</xdr:rowOff>
    </xdr:from>
    <xdr:to>
      <xdr:col>111</xdr:col>
      <xdr:colOff>177800</xdr:colOff>
      <xdr:row>37</xdr:row>
      <xdr:rowOff>36678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336360"/>
          <a:ext cx="889000" cy="4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156616</xdr:rowOff>
    </xdr:from>
    <xdr:to>
      <xdr:col>107</xdr:col>
      <xdr:colOff>50800</xdr:colOff>
      <xdr:row>36</xdr:row>
      <xdr:rowOff>164160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328816"/>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53916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118821</xdr:rowOff>
    </xdr:from>
    <xdr:to>
      <xdr:col>102</xdr:col>
      <xdr:colOff>114300</xdr:colOff>
      <xdr:row>36</xdr:row>
      <xdr:rowOff>156616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291021"/>
          <a:ext cx="889000" cy="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40428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8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97968</xdr:rowOff>
    </xdr:from>
    <xdr:to>
      <xdr:col>98</xdr:col>
      <xdr:colOff>38100</xdr:colOff>
      <xdr:row>37</xdr:row>
      <xdr:rowOff>28118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19245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6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163271</xdr:rowOff>
    </xdr:from>
    <xdr:to>
      <xdr:col>116</xdr:col>
      <xdr:colOff>114300</xdr:colOff>
      <xdr:row>37</xdr:row>
      <xdr:rowOff>93421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3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14698</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18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157328</xdr:rowOff>
    </xdr:from>
    <xdr:to>
      <xdr:col>112</xdr:col>
      <xdr:colOff>38100</xdr:colOff>
      <xdr:row>37</xdr:row>
      <xdr:rowOff>87478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3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78605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4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113360</xdr:rowOff>
    </xdr:from>
    <xdr:to>
      <xdr:col>107</xdr:col>
      <xdr:colOff>101600</xdr:colOff>
      <xdr:row>37</xdr:row>
      <xdr:rowOff>43510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2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60037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0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105816</xdr:rowOff>
    </xdr:from>
    <xdr:to>
      <xdr:col>102</xdr:col>
      <xdr:colOff>165100</xdr:colOff>
      <xdr:row>37</xdr:row>
      <xdr:rowOff>35966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2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52493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05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68021</xdr:rowOff>
    </xdr:from>
    <xdr:to>
      <xdr:col>98</xdr:col>
      <xdr:colOff>38100</xdr:colOff>
      <xdr:row>36</xdr:row>
      <xdr:rowOff>169621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24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14698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01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122250</xdr:rowOff>
    </xdr:from>
    <xdr:to>
      <xdr:col>116</xdr:col>
      <xdr:colOff>63500</xdr:colOff>
      <xdr:row>57</xdr:row>
      <xdr:rowOff>67614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723450"/>
          <a:ext cx="838200" cy="1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31970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0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73863</xdr:rowOff>
    </xdr:from>
    <xdr:to>
      <xdr:col>111</xdr:col>
      <xdr:colOff>177800</xdr:colOff>
      <xdr:row>56</xdr:row>
      <xdr:rowOff>122250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675063"/>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140174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26619</xdr:rowOff>
    </xdr:from>
    <xdr:to>
      <xdr:col>107</xdr:col>
      <xdr:colOff>50800</xdr:colOff>
      <xdr:row>56</xdr:row>
      <xdr:rowOff>73863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627819"/>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148403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2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26619</xdr:rowOff>
    </xdr:from>
    <xdr:to>
      <xdr:col>102</xdr:col>
      <xdr:colOff>114300</xdr:colOff>
      <xdr:row>56</xdr:row>
      <xdr:rowOff>28296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627819"/>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135907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67556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84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16814</xdr:rowOff>
    </xdr:from>
    <xdr:to>
      <xdr:col>116</xdr:col>
      <xdr:colOff>114300</xdr:colOff>
      <xdr:row>57</xdr:row>
      <xdr:rowOff>118414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78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39691</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64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71450</xdr:rowOff>
    </xdr:from>
    <xdr:to>
      <xdr:col>112</xdr:col>
      <xdr:colOff>38100</xdr:colOff>
      <xdr:row>57</xdr:row>
      <xdr:rowOff>1600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6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18127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4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23063</xdr:rowOff>
    </xdr:from>
    <xdr:to>
      <xdr:col>107</xdr:col>
      <xdr:colOff>101600</xdr:colOff>
      <xdr:row>56</xdr:row>
      <xdr:rowOff>124663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62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141190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3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147269</xdr:rowOff>
    </xdr:from>
    <xdr:to>
      <xdr:col>102</xdr:col>
      <xdr:colOff>165100</xdr:colOff>
      <xdr:row>56</xdr:row>
      <xdr:rowOff>77419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57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93946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35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148946</xdr:rowOff>
    </xdr:from>
    <xdr:to>
      <xdr:col>98</xdr:col>
      <xdr:colOff>38100</xdr:colOff>
      <xdr:row>56</xdr:row>
      <xdr:rowOff>79096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57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95623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35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115286</xdr:rowOff>
    </xdr:from>
    <xdr:to>
      <xdr:col>116</xdr:col>
      <xdr:colOff>63500</xdr:colOff>
      <xdr:row>78</xdr:row>
      <xdr:rowOff>41745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316936"/>
          <a:ext cx="838200" cy="9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116875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32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33744</xdr:rowOff>
    </xdr:from>
    <xdr:to>
      <xdr:col>111</xdr:col>
      <xdr:colOff>177800</xdr:colOff>
      <xdr:row>78</xdr:row>
      <xdr:rowOff>41745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340684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28170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4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33744</xdr:rowOff>
    </xdr:from>
    <xdr:to>
      <xdr:col>107</xdr:col>
      <xdr:colOff>50800</xdr:colOff>
      <xdr:row>78</xdr:row>
      <xdr:rowOff>52763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406844"/>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74210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9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50637</xdr:rowOff>
    </xdr:from>
    <xdr:to>
      <xdr:col>102</xdr:col>
      <xdr:colOff>114300</xdr:colOff>
      <xdr:row>78</xdr:row>
      <xdr:rowOff>52763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423737"/>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76565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9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57134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64486</xdr:rowOff>
    </xdr:from>
    <xdr:to>
      <xdr:col>116</xdr:col>
      <xdr:colOff>114300</xdr:colOff>
      <xdr:row>77</xdr:row>
      <xdr:rowOff>166086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26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150863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8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162395</xdr:rowOff>
    </xdr:from>
    <xdr:to>
      <xdr:col>112</xdr:col>
      <xdr:colOff>38100</xdr:colOff>
      <xdr:row>78</xdr:row>
      <xdr:rowOff>92545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3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83672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45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154394</xdr:rowOff>
    </xdr:from>
    <xdr:to>
      <xdr:col>107</xdr:col>
      <xdr:colOff>101600</xdr:colOff>
      <xdr:row>78</xdr:row>
      <xdr:rowOff>84544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35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75671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44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1963</xdr:rowOff>
    </xdr:from>
    <xdr:to>
      <xdr:col>102</xdr:col>
      <xdr:colOff>165100</xdr:colOff>
      <xdr:row>78</xdr:row>
      <xdr:rowOff>103563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3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94690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46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171287</xdr:rowOff>
    </xdr:from>
    <xdr:to>
      <xdr:col>98</xdr:col>
      <xdr:colOff>38100</xdr:colOff>
      <xdr:row>78</xdr:row>
      <xdr:rowOff>101437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37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92564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46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648,156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円となっており、昨年度の</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588,713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円と比較して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59,443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円の増額となっている。</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義務的経費</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人件費は人事院勧告に伴う月給・期末・勤勉手当などの引上げによる増加、会計年度任用職員の勤勉手当の皆増、段階的な定年引上げに伴う退職手当が増額となったことにより住民一人当たり人件費は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7,783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円の増加となった。市内</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こども園を直営で運営していることや近隣町村からの消防業務受託など特殊要因が影響し、類似団体内順位では上位となっている。</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扶助費は定額減税・定額減税補足給付金給付事業が皆増となったことや介護給付費（障害福祉サービス費）、制度改正に伴う児童手当支給事業の増額などにより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11,247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円増額となった。公債費は、旧合併特例事業債及び過疎対策事業債を活用した鳳来総合支所等整備事業の元金償還が開始したことや金利の上昇などにより住民一人当たり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2,306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円の増加となった。</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投資的経費</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普通建設事業費のうち新規整備は、学校給食センターの建設費用が前年度と比較して減額となったことで住民一人当たり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3,139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円の減額となった。普通建設事業費のうち更新整備は、クリーンセンターや地域文化広場の長寿命化にかかる改修事業費が増額となり住民一人当たり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5,531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円の増額となった。また</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月に発生した台風第</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号接近に伴う大雨による被害に対応するため災害復旧事業費が住民一人当たり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3,924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円増額となった。</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その他</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物件費は、令和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月からの学校給食センターの稼働に伴い運営業務委託料、備品購入費及び公会計化により学校給食費の賄材料費が皆増となったことや放課後児童クラブ運営業務委託料など業務の民間委託化を実施しているため、人件費からの移行により物件費が増額となったことにより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25,351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円増額となった。</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補助費等は物価高騰対策として実施したプレミアム付き商品券事業が皆増となったことや企業立地奨励事業が増額になったことで住民一人当たり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994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円増額となった。</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愛知県新城市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42,375
41,086
499.23
29,313,088
27,465,611
1,395,369
15,395,120
28,535,016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70929</xdr:rowOff>
    </xdr:from>
    <xdr:to>
      <xdr:col>24</xdr:col>
      <xdr:colOff>63500</xdr:colOff>
      <xdr:row>36</xdr:row>
      <xdr:rowOff>81026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3129"/>
          <a:ext cx="8382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0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81026</xdr:rowOff>
    </xdr:from>
    <xdr:to>
      <xdr:col>19</xdr:col>
      <xdr:colOff>177800</xdr:colOff>
      <xdr:row>36</xdr:row>
      <xdr:rowOff>107886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53226"/>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50817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8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107886</xdr:rowOff>
    </xdr:from>
    <xdr:to>
      <xdr:col>15</xdr:col>
      <xdr:colOff>50800</xdr:colOff>
      <xdr:row>36</xdr:row>
      <xdr:rowOff>114745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8008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46436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114745</xdr:rowOff>
    </xdr:from>
    <xdr:to>
      <xdr:col>10</xdr:col>
      <xdr:colOff>114300</xdr:colOff>
      <xdr:row>36</xdr:row>
      <xdr:rowOff>148082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86945"/>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70438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20129</xdr:rowOff>
    </xdr:from>
    <xdr:to>
      <xdr:col>24</xdr:col>
      <xdr:colOff>114300</xdr:colOff>
      <xdr:row>36</xdr:row>
      <xdr:rowOff>121729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170006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30226</xdr:rowOff>
    </xdr:from>
    <xdr:to>
      <xdr:col>20</xdr:col>
      <xdr:colOff>38100</xdr:colOff>
      <xdr:row>36</xdr:row>
      <xdr:rowOff>131826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122953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57086</xdr:rowOff>
    </xdr:from>
    <xdr:to>
      <xdr:col>15</xdr:col>
      <xdr:colOff>101600</xdr:colOff>
      <xdr:row>36</xdr:row>
      <xdr:rowOff>158686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149813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63945</xdr:rowOff>
    </xdr:from>
    <xdr:to>
      <xdr:col>10</xdr:col>
      <xdr:colOff>165100</xdr:colOff>
      <xdr:row>36</xdr:row>
      <xdr:rowOff>165545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156672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97282</xdr:rowOff>
    </xdr:from>
    <xdr:to>
      <xdr:col>6</xdr:col>
      <xdr:colOff>38100</xdr:colOff>
      <xdr:row>37</xdr:row>
      <xdr:rowOff>27432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18559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139938</xdr:rowOff>
    </xdr:from>
    <xdr:to>
      <xdr:col>24</xdr:col>
      <xdr:colOff>63500</xdr:colOff>
      <xdr:row>57</xdr:row>
      <xdr:rowOff>12393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41138"/>
          <a:ext cx="838200" cy="4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74392</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32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29825</xdr:rowOff>
    </xdr:from>
    <xdr:to>
      <xdr:col>19</xdr:col>
      <xdr:colOff>177800</xdr:colOff>
      <xdr:row>57</xdr:row>
      <xdr:rowOff>12393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31025"/>
          <a:ext cx="889000" cy="15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27256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29825</xdr:rowOff>
    </xdr:from>
    <xdr:to>
      <xdr:col>15</xdr:col>
      <xdr:colOff>50800</xdr:colOff>
      <xdr:row>56</xdr:row>
      <xdr:rowOff>106790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31025"/>
          <a:ext cx="889000" cy="7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13165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36113</xdr:rowOff>
    </xdr:from>
    <xdr:to>
      <xdr:col>10</xdr:col>
      <xdr:colOff>114300</xdr:colOff>
      <xdr:row>56</xdr:row>
      <xdr:rowOff>106790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94413"/>
          <a:ext cx="889000" cy="41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155578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115299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89138</xdr:rowOff>
    </xdr:from>
    <xdr:to>
      <xdr:col>24</xdr:col>
      <xdr:colOff>114300</xdr:colOff>
      <xdr:row>57</xdr:row>
      <xdr:rowOff>19288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9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4065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0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133043</xdr:rowOff>
    </xdr:from>
    <xdr:to>
      <xdr:col>20</xdr:col>
      <xdr:colOff>38100</xdr:colOff>
      <xdr:row>57</xdr:row>
      <xdr:rowOff>63193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3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54320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2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150475</xdr:rowOff>
    </xdr:from>
    <xdr:to>
      <xdr:col>15</xdr:col>
      <xdr:colOff>101600</xdr:colOff>
      <xdr:row>56</xdr:row>
      <xdr:rowOff>80625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71752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7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55990</xdr:rowOff>
    </xdr:from>
    <xdr:to>
      <xdr:col>10</xdr:col>
      <xdr:colOff>165100</xdr:colOff>
      <xdr:row>56</xdr:row>
      <xdr:rowOff>157590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5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148717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4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156763</xdr:rowOff>
    </xdr:from>
    <xdr:to>
      <xdr:col>6</xdr:col>
      <xdr:colOff>38100</xdr:colOff>
      <xdr:row>54</xdr:row>
      <xdr:rowOff>86913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4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78040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3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46614</xdr:rowOff>
    </xdr:from>
    <xdr:to>
      <xdr:col>24</xdr:col>
      <xdr:colOff>63500</xdr:colOff>
      <xdr:row>78</xdr:row>
      <xdr:rowOff>9088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48264"/>
          <a:ext cx="838200" cy="1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98134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85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9088</xdr:rowOff>
    </xdr:from>
    <xdr:to>
      <xdr:col>19</xdr:col>
      <xdr:colOff>177800</xdr:colOff>
      <xdr:row>78</xdr:row>
      <xdr:rowOff>131992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82188"/>
          <a:ext cx="889000" cy="12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107961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7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58035</xdr:rowOff>
    </xdr:from>
    <xdr:to>
      <xdr:col>15</xdr:col>
      <xdr:colOff>50800</xdr:colOff>
      <xdr:row>78</xdr:row>
      <xdr:rowOff>131992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431135"/>
          <a:ext cx="889000" cy="7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50207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58035</xdr:rowOff>
    </xdr:from>
    <xdr:to>
      <xdr:col>10</xdr:col>
      <xdr:colOff>114300</xdr:colOff>
      <xdr:row>79</xdr:row>
      <xdr:rowOff>44794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431135"/>
          <a:ext cx="889000" cy="15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128471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101999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167264</xdr:rowOff>
    </xdr:from>
    <xdr:to>
      <xdr:col>24</xdr:col>
      <xdr:colOff>114300</xdr:colOff>
      <xdr:row>77</xdr:row>
      <xdr:rowOff>97414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145691</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7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129738</xdr:rowOff>
    </xdr:from>
    <xdr:to>
      <xdr:col>20</xdr:col>
      <xdr:colOff>38100</xdr:colOff>
      <xdr:row>78</xdr:row>
      <xdr:rowOff>59888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3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51015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42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81192</xdr:rowOff>
    </xdr:from>
    <xdr:to>
      <xdr:col>15</xdr:col>
      <xdr:colOff>101600</xdr:colOff>
      <xdr:row>79</xdr:row>
      <xdr:rowOff>11342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4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2469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5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7235</xdr:rowOff>
    </xdr:from>
    <xdr:to>
      <xdr:col>10</xdr:col>
      <xdr:colOff>165100</xdr:colOff>
      <xdr:row>78</xdr:row>
      <xdr:rowOff>108835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8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99962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73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165444</xdr:rowOff>
    </xdr:from>
    <xdr:to>
      <xdr:col>6</xdr:col>
      <xdr:colOff>38100</xdr:colOff>
      <xdr:row>79</xdr:row>
      <xdr:rowOff>95594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53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86721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63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20535</xdr:rowOff>
    </xdr:from>
    <xdr:to>
      <xdr:col>24</xdr:col>
      <xdr:colOff>63500</xdr:colOff>
      <xdr:row>96</xdr:row>
      <xdr:rowOff>99822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479735"/>
          <a:ext cx="838200" cy="7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64164</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23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166523</xdr:rowOff>
    </xdr:from>
    <xdr:to>
      <xdr:col>19</xdr:col>
      <xdr:colOff>177800</xdr:colOff>
      <xdr:row>96</xdr:row>
      <xdr:rowOff>99822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454273"/>
          <a:ext cx="889000" cy="10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75480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888</xdr:rowOff>
    </xdr:from>
    <xdr:to>
      <xdr:col>15</xdr:col>
      <xdr:colOff>50800</xdr:colOff>
      <xdr:row>95</xdr:row>
      <xdr:rowOff>166523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288638"/>
          <a:ext cx="889000" cy="16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43590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7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888</xdr:rowOff>
    </xdr:from>
    <xdr:to>
      <xdr:col>10</xdr:col>
      <xdr:colOff>114300</xdr:colOff>
      <xdr:row>96</xdr:row>
      <xdr:rowOff>116536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288638"/>
          <a:ext cx="889000" cy="28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32593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6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119118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7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141185</xdr:rowOff>
    </xdr:from>
    <xdr:to>
      <xdr:col>24</xdr:col>
      <xdr:colOff>114300</xdr:colOff>
      <xdr:row>96</xdr:row>
      <xdr:rowOff>71335</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4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164062</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28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49022</xdr:rowOff>
    </xdr:from>
    <xdr:to>
      <xdr:col>20</xdr:col>
      <xdr:colOff>38100</xdr:colOff>
      <xdr:row>96</xdr:row>
      <xdr:rowOff>150622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0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167149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28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115723</xdr:rowOff>
    </xdr:from>
    <xdr:to>
      <xdr:col>15</xdr:col>
      <xdr:colOff>101600</xdr:colOff>
      <xdr:row>96</xdr:row>
      <xdr:rowOff>45873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62400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17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121538</xdr:rowOff>
    </xdr:from>
    <xdr:to>
      <xdr:col>10</xdr:col>
      <xdr:colOff>165100</xdr:colOff>
      <xdr:row>95</xdr:row>
      <xdr:rowOff>51688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23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68215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01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65736</xdr:rowOff>
    </xdr:from>
    <xdr:to>
      <xdr:col>6</xdr:col>
      <xdr:colOff>38100</xdr:colOff>
      <xdr:row>96</xdr:row>
      <xdr:rowOff>167336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52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12413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30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165336</xdr:rowOff>
    </xdr:from>
    <xdr:to>
      <xdr:col>55</xdr:col>
      <xdr:colOff>0</xdr:colOff>
      <xdr:row>38</xdr:row>
      <xdr:rowOff>11194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08986"/>
          <a:ext cx="8382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11973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27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130393</xdr:rowOff>
    </xdr:from>
    <xdr:to>
      <xdr:col>50</xdr:col>
      <xdr:colOff>114300</xdr:colOff>
      <xdr:row>37</xdr:row>
      <xdr:rowOff>165336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474043"/>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120558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6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130393</xdr:rowOff>
    </xdr:from>
    <xdr:to>
      <xdr:col>45</xdr:col>
      <xdr:colOff>177800</xdr:colOff>
      <xdr:row>37</xdr:row>
      <xdr:rowOff>147864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74043"/>
          <a:ext cx="889000" cy="1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124151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63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139700</xdr:rowOff>
    </xdr:from>
    <xdr:to>
      <xdr:col>41</xdr:col>
      <xdr:colOff>50800</xdr:colOff>
      <xdr:row>37</xdr:row>
      <xdr:rowOff>147864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8335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110108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62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143745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65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131844</xdr:rowOff>
    </xdr:from>
    <xdr:to>
      <xdr:col>55</xdr:col>
      <xdr:colOff>50800</xdr:colOff>
      <xdr:row>38</xdr:row>
      <xdr:rowOff>61995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754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154721</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2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114536</xdr:rowOff>
    </xdr:from>
    <xdr:to>
      <xdr:col>50</xdr:col>
      <xdr:colOff>165100</xdr:colOff>
      <xdr:row>38</xdr:row>
      <xdr:rowOff>44686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5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61213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23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79593</xdr:rowOff>
    </xdr:from>
    <xdr:to>
      <xdr:col>46</xdr:col>
      <xdr:colOff>38100</xdr:colOff>
      <xdr:row>38</xdr:row>
      <xdr:rowOff>9743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2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26270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19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97064</xdr:rowOff>
    </xdr:from>
    <xdr:to>
      <xdr:col>41</xdr:col>
      <xdr:colOff>101600</xdr:colOff>
      <xdr:row>38</xdr:row>
      <xdr:rowOff>27214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43741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2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88900</xdr:rowOff>
    </xdr:from>
    <xdr:to>
      <xdr:col>36</xdr:col>
      <xdr:colOff>165100</xdr:colOff>
      <xdr:row>38</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35577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20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27483</xdr:rowOff>
    </xdr:from>
    <xdr:to>
      <xdr:col>55</xdr:col>
      <xdr:colOff>0</xdr:colOff>
      <xdr:row>57</xdr:row>
      <xdr:rowOff>50178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00133"/>
          <a:ext cx="838200" cy="2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24769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50178</xdr:rowOff>
    </xdr:from>
    <xdr:to>
      <xdr:col>50</xdr:col>
      <xdr:colOff>114300</xdr:colOff>
      <xdr:row>57</xdr:row>
      <xdr:rowOff>59030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22828"/>
          <a:ext cx="889000" cy="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40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37567</xdr:rowOff>
    </xdr:from>
    <xdr:to>
      <xdr:col>45</xdr:col>
      <xdr:colOff>177800</xdr:colOff>
      <xdr:row>57</xdr:row>
      <xdr:rowOff>59030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10217"/>
          <a:ext cx="889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123576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3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35484</xdr:rowOff>
    </xdr:from>
    <xdr:to>
      <xdr:col>41</xdr:col>
      <xdr:colOff>50800</xdr:colOff>
      <xdr:row>57</xdr:row>
      <xdr:rowOff>37567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08134"/>
          <a:ext cx="889000" cy="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107535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36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3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148133</xdr:rowOff>
    </xdr:from>
    <xdr:to>
      <xdr:col>55</xdr:col>
      <xdr:colOff>50800</xdr:colOff>
      <xdr:row>57</xdr:row>
      <xdr:rowOff>78283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4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126560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2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170828</xdr:rowOff>
    </xdr:from>
    <xdr:to>
      <xdr:col>50</xdr:col>
      <xdr:colOff>165100</xdr:colOff>
      <xdr:row>57</xdr:row>
      <xdr:rowOff>100978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92105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86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8230</xdr:rowOff>
    </xdr:from>
    <xdr:to>
      <xdr:col>46</xdr:col>
      <xdr:colOff>38100</xdr:colOff>
      <xdr:row>57</xdr:row>
      <xdr:rowOff>109830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100957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87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158217</xdr:rowOff>
    </xdr:from>
    <xdr:to>
      <xdr:col>41</xdr:col>
      <xdr:colOff>101600</xdr:colOff>
      <xdr:row>57</xdr:row>
      <xdr:rowOff>88367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5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79494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85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156134</xdr:rowOff>
    </xdr:from>
    <xdr:to>
      <xdr:col>36</xdr:col>
      <xdr:colOff>165100</xdr:colOff>
      <xdr:row>57</xdr:row>
      <xdr:rowOff>86284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5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77411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8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51552</xdr:rowOff>
    </xdr:from>
    <xdr:to>
      <xdr:col>55</xdr:col>
      <xdr:colOff>0</xdr:colOff>
      <xdr:row>78</xdr:row>
      <xdr:rowOff>93356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24652"/>
          <a:ext cx="838200" cy="4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50843</xdr:rowOff>
    </xdr:from>
    <xdr:to>
      <xdr:col>50</xdr:col>
      <xdr:colOff>114300</xdr:colOff>
      <xdr:row>78</xdr:row>
      <xdr:rowOff>93356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23943"/>
          <a:ext cx="889000" cy="4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54771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41661</xdr:rowOff>
    </xdr:from>
    <xdr:to>
      <xdr:col>45</xdr:col>
      <xdr:colOff>177800</xdr:colOff>
      <xdr:row>78</xdr:row>
      <xdr:rowOff>50843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14761"/>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129200</xdr:rowOff>
    </xdr:from>
    <xdr:to>
      <xdr:col>41</xdr:col>
      <xdr:colOff>50800</xdr:colOff>
      <xdr:row>78</xdr:row>
      <xdr:rowOff>41661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30850"/>
          <a:ext cx="889000" cy="8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102168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31307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752</xdr:rowOff>
    </xdr:from>
    <xdr:to>
      <xdr:col>55</xdr:col>
      <xdr:colOff>50800</xdr:colOff>
      <xdr:row>78</xdr:row>
      <xdr:rowOff>102352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7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150629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5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42556</xdr:rowOff>
    </xdr:from>
    <xdr:to>
      <xdr:col>50</xdr:col>
      <xdr:colOff>165100</xdr:colOff>
      <xdr:row>78</xdr:row>
      <xdr:rowOff>144156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1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135283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0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xdr:rowOff>
    </xdr:from>
    <xdr:to>
      <xdr:col>46</xdr:col>
      <xdr:colOff>38100</xdr:colOff>
      <xdr:row>78</xdr:row>
      <xdr:rowOff>101643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7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92770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6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162311</xdr:rowOff>
    </xdr:from>
    <xdr:to>
      <xdr:col>41</xdr:col>
      <xdr:colOff>101600</xdr:colOff>
      <xdr:row>78</xdr:row>
      <xdr:rowOff>92461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6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83588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5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78400</xdr:rowOff>
    </xdr:from>
    <xdr:to>
      <xdr:col>36</xdr:col>
      <xdr:colOff>165100</xdr:colOff>
      <xdr:row>78</xdr:row>
      <xdr:rowOff>8550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25077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5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147625</xdr:rowOff>
    </xdr:from>
    <xdr:to>
      <xdr:col>55</xdr:col>
      <xdr:colOff>0</xdr:colOff>
      <xdr:row>98</xdr:row>
      <xdr:rowOff>148616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949725"/>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82439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70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148616</xdr:rowOff>
    </xdr:from>
    <xdr:to>
      <xdr:col>50</xdr:col>
      <xdr:colOff>114300</xdr:colOff>
      <xdr:row>99</xdr:row>
      <xdr:rowOff>99454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50716"/>
          <a:ext cx="889000" cy="1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34104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2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120217</xdr:rowOff>
    </xdr:from>
    <xdr:to>
      <xdr:col>45</xdr:col>
      <xdr:colOff>177800</xdr:colOff>
      <xdr:row>99</xdr:row>
      <xdr:rowOff>99454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922317"/>
          <a:ext cx="889000" cy="15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26458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40717</xdr:rowOff>
    </xdr:from>
    <xdr:to>
      <xdr:col>41</xdr:col>
      <xdr:colOff>50800</xdr:colOff>
      <xdr:row>98</xdr:row>
      <xdr:rowOff>120217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842817"/>
          <a:ext cx="889000" cy="7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67048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96825</xdr:rowOff>
    </xdr:from>
    <xdr:to>
      <xdr:col>55</xdr:col>
      <xdr:colOff>50800</xdr:colOff>
      <xdr:row>99</xdr:row>
      <xdr:rowOff>26975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11752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1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97816</xdr:rowOff>
    </xdr:from>
    <xdr:to>
      <xdr:col>50</xdr:col>
      <xdr:colOff>165100</xdr:colOff>
      <xdr:row>99</xdr:row>
      <xdr:rowOff>27966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19093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9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48654</xdr:rowOff>
    </xdr:from>
    <xdr:to>
      <xdr:col>46</xdr:col>
      <xdr:colOff>38100</xdr:colOff>
      <xdr:row>99</xdr:row>
      <xdr:rowOff>150254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70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141381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11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69417</xdr:rowOff>
    </xdr:from>
    <xdr:to>
      <xdr:col>41</xdr:col>
      <xdr:colOff>101600</xdr:colOff>
      <xdr:row>98</xdr:row>
      <xdr:rowOff>171017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7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162144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6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161367</xdr:rowOff>
    </xdr:from>
    <xdr:to>
      <xdr:col>36</xdr:col>
      <xdr:colOff>165100</xdr:colOff>
      <xdr:row>98</xdr:row>
      <xdr:rowOff>91517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9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82644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8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138709</xdr:rowOff>
    </xdr:from>
    <xdr:to>
      <xdr:col>85</xdr:col>
      <xdr:colOff>127000</xdr:colOff>
      <xdr:row>36</xdr:row>
      <xdr:rowOff>18694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968009"/>
          <a:ext cx="8382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45267</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17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144196</xdr:rowOff>
    </xdr:from>
    <xdr:to>
      <xdr:col>81</xdr:col>
      <xdr:colOff>50800</xdr:colOff>
      <xdr:row>36</xdr:row>
      <xdr:rowOff>18694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144946"/>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165740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144196</xdr:rowOff>
    </xdr:from>
    <xdr:to>
      <xdr:col>76</xdr:col>
      <xdr:colOff>114300</xdr:colOff>
      <xdr:row>35</xdr:row>
      <xdr:rowOff>157455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144946"/>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56545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7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157455</xdr:rowOff>
    </xdr:from>
    <xdr:to>
      <xdr:col>71</xdr:col>
      <xdr:colOff>177800</xdr:colOff>
      <xdr:row>36</xdr:row>
      <xdr:rowOff>67729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158205"/>
          <a:ext cx="889000" cy="8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20502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3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20015</xdr:rowOff>
    </xdr:from>
    <xdr:to>
      <xdr:col>67</xdr:col>
      <xdr:colOff>101600</xdr:colOff>
      <xdr:row>37</xdr:row>
      <xdr:rowOff>121615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112742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5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87909</xdr:rowOff>
    </xdr:from>
    <xdr:to>
      <xdr:col>85</xdr:col>
      <xdr:colOff>177800</xdr:colOff>
      <xdr:row>35</xdr:row>
      <xdr:rowOff>18059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91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110786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76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139344</xdr:rowOff>
    </xdr:from>
    <xdr:to>
      <xdr:col>81</xdr:col>
      <xdr:colOff>101600</xdr:colOff>
      <xdr:row>36</xdr:row>
      <xdr:rowOff>69494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1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86021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91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93396</xdr:rowOff>
    </xdr:from>
    <xdr:to>
      <xdr:col>76</xdr:col>
      <xdr:colOff>165100</xdr:colOff>
      <xdr:row>36</xdr:row>
      <xdr:rowOff>23546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09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40073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86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106655</xdr:rowOff>
    </xdr:from>
    <xdr:to>
      <xdr:col>72</xdr:col>
      <xdr:colOff>38100</xdr:colOff>
      <xdr:row>36</xdr:row>
      <xdr:rowOff>36805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53332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88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16929</xdr:rowOff>
    </xdr:from>
    <xdr:to>
      <xdr:col>67</xdr:col>
      <xdr:colOff>101600</xdr:colOff>
      <xdr:row>36</xdr:row>
      <xdr:rowOff>118529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8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135056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6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152159</xdr:rowOff>
    </xdr:from>
    <xdr:to>
      <xdr:col>85</xdr:col>
      <xdr:colOff>127000</xdr:colOff>
      <xdr:row>54</xdr:row>
      <xdr:rowOff>102260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239009"/>
          <a:ext cx="838200" cy="12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155897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14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102260</xdr:rowOff>
    </xdr:from>
    <xdr:to>
      <xdr:col>81</xdr:col>
      <xdr:colOff>50800</xdr:colOff>
      <xdr:row>57</xdr:row>
      <xdr:rowOff>94602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360560"/>
          <a:ext cx="889000" cy="50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67136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6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94602</xdr:rowOff>
    </xdr:from>
    <xdr:to>
      <xdr:col>76</xdr:col>
      <xdr:colOff>114300</xdr:colOff>
      <xdr:row>58</xdr:row>
      <xdr:rowOff>68770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67252"/>
          <a:ext cx="889000" cy="14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163085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2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15887</xdr:rowOff>
    </xdr:from>
    <xdr:to>
      <xdr:col>71</xdr:col>
      <xdr:colOff>177800</xdr:colOff>
      <xdr:row>58</xdr:row>
      <xdr:rowOff>68770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88537"/>
          <a:ext cx="889000" cy="22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163999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149657</xdr:rowOff>
    </xdr:from>
    <xdr:to>
      <xdr:col>67</xdr:col>
      <xdr:colOff>101600</xdr:colOff>
      <xdr:row>56</xdr:row>
      <xdr:rowOff>79807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96334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101359</xdr:rowOff>
    </xdr:from>
    <xdr:to>
      <xdr:col>85</xdr:col>
      <xdr:colOff>177800</xdr:colOff>
      <xdr:row>54</xdr:row>
      <xdr:rowOff>31509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18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124236</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03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51460</xdr:rowOff>
    </xdr:from>
    <xdr:to>
      <xdr:col>81</xdr:col>
      <xdr:colOff>101600</xdr:colOff>
      <xdr:row>54</xdr:row>
      <xdr:rowOff>153060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3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169587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08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43802</xdr:rowOff>
    </xdr:from>
    <xdr:to>
      <xdr:col>76</xdr:col>
      <xdr:colOff>165100</xdr:colOff>
      <xdr:row>57</xdr:row>
      <xdr:rowOff>145402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1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136529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0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17970</xdr:rowOff>
    </xdr:from>
    <xdr:to>
      <xdr:col>72</xdr:col>
      <xdr:colOff>38100</xdr:colOff>
      <xdr:row>58</xdr:row>
      <xdr:rowOff>119570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110697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5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136537</xdr:rowOff>
    </xdr:from>
    <xdr:to>
      <xdr:col>67</xdr:col>
      <xdr:colOff>101600</xdr:colOff>
      <xdr:row>57</xdr:row>
      <xdr:rowOff>66687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3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57814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3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156845</xdr:rowOff>
    </xdr:from>
    <xdr:to>
      <xdr:col>85</xdr:col>
      <xdr:colOff>127000</xdr:colOff>
      <xdr:row>74</xdr:row>
      <xdr:rowOff>164800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2672695"/>
          <a:ext cx="838200" cy="17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157030</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87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164800</xdr:rowOff>
    </xdr:from>
    <xdr:to>
      <xdr:col>81</xdr:col>
      <xdr:colOff>50800</xdr:colOff>
      <xdr:row>78</xdr:row>
      <xdr:rowOff>28738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2852100"/>
          <a:ext cx="889000" cy="54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89181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9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18816</xdr:rowOff>
    </xdr:from>
    <xdr:to>
      <xdr:col>76</xdr:col>
      <xdr:colOff>114300</xdr:colOff>
      <xdr:row>78</xdr:row>
      <xdr:rowOff>28738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391916"/>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159863</xdr:rowOff>
    </xdr:from>
    <xdr:to>
      <xdr:col>71</xdr:col>
      <xdr:colOff>177800</xdr:colOff>
      <xdr:row>78</xdr:row>
      <xdr:rowOff>18816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361513"/>
          <a:ext cx="8890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106045</xdr:rowOff>
    </xdr:from>
    <xdr:to>
      <xdr:col>85</xdr:col>
      <xdr:colOff>177800</xdr:colOff>
      <xdr:row>74</xdr:row>
      <xdr:rowOff>36195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6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128922</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47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114000</xdr:rowOff>
    </xdr:from>
    <xdr:to>
      <xdr:col>81</xdr:col>
      <xdr:colOff>101600</xdr:colOff>
      <xdr:row>75</xdr:row>
      <xdr:rowOff>44150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28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60677</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57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149388</xdr:rowOff>
    </xdr:from>
    <xdr:to>
      <xdr:col>76</xdr:col>
      <xdr:colOff>165100</xdr:colOff>
      <xdr:row>78</xdr:row>
      <xdr:rowOff>79538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5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70665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44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139466</xdr:rowOff>
    </xdr:from>
    <xdr:to>
      <xdr:col>72</xdr:col>
      <xdr:colOff>38100</xdr:colOff>
      <xdr:row>78</xdr:row>
      <xdr:rowOff>69616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60743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43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109063</xdr:rowOff>
    </xdr:from>
    <xdr:to>
      <xdr:col>67</xdr:col>
      <xdr:colOff>101600</xdr:colOff>
      <xdr:row>78</xdr:row>
      <xdr:rowOff>39213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30340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40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56578</xdr:rowOff>
    </xdr:from>
    <xdr:to>
      <xdr:col>85</xdr:col>
      <xdr:colOff>127000</xdr:colOff>
      <xdr:row>96</xdr:row>
      <xdr:rowOff>85865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15778"/>
          <a:ext cx="838200" cy="2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110393</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22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69278</xdr:rowOff>
    </xdr:from>
    <xdr:to>
      <xdr:col>81</xdr:col>
      <xdr:colOff>50800</xdr:colOff>
      <xdr:row>96</xdr:row>
      <xdr:rowOff>85865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528478"/>
          <a:ext cx="889000" cy="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99368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69278</xdr:rowOff>
    </xdr:from>
    <xdr:to>
      <xdr:col>76</xdr:col>
      <xdr:colOff>114300</xdr:colOff>
      <xdr:row>96</xdr:row>
      <xdr:rowOff>131787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528478"/>
          <a:ext cx="889000" cy="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120184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131787</xdr:rowOff>
    </xdr:from>
    <xdr:to>
      <xdr:col>71</xdr:col>
      <xdr:colOff>177800</xdr:colOff>
      <xdr:row>97</xdr:row>
      <xdr:rowOff>8293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590987"/>
          <a:ext cx="889000" cy="4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127703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85017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20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5778</xdr:rowOff>
    </xdr:from>
    <xdr:to>
      <xdr:col>85</xdr:col>
      <xdr:colOff>177800</xdr:colOff>
      <xdr:row>96</xdr:row>
      <xdr:rowOff>107378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6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155655</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4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35065</xdr:rowOff>
    </xdr:from>
    <xdr:to>
      <xdr:col>81</xdr:col>
      <xdr:colOff>101600</xdr:colOff>
      <xdr:row>96</xdr:row>
      <xdr:rowOff>136665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127792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58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18478</xdr:rowOff>
    </xdr:from>
    <xdr:to>
      <xdr:col>76</xdr:col>
      <xdr:colOff>165100</xdr:colOff>
      <xdr:row>96</xdr:row>
      <xdr:rowOff>120078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47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111205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5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80987</xdr:rowOff>
    </xdr:from>
    <xdr:to>
      <xdr:col>72</xdr:col>
      <xdr:colOff>38100</xdr:colOff>
      <xdr:row>97</xdr:row>
      <xdr:rowOff>11137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4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2264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63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128943</xdr:rowOff>
    </xdr:from>
    <xdr:to>
      <xdr:col>67</xdr:col>
      <xdr:colOff>101600</xdr:colOff>
      <xdr:row>97</xdr:row>
      <xdr:rowOff>59093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50220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8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総務費では、人事院勧告に伴う人件費の増加や令和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年度から開始した定年延長に伴う退職手当の増加、鳳来総合支所周辺整備事業の増額などにより前年度と比較して住民一人当たり</a:t>
          </a:r>
          <a:r>
            <a:rPr kumimoji="1" lang="en-US" altLang="ja-JP" sz="1000">
              <a:latin typeface="ＭＳ Ｐゴシック" panose="020B0600070205080204" pitchFamily="50" charset="-128"/>
              <a:ea typeface="ＭＳ Ｐゴシック" panose="020B0600070205080204" pitchFamily="50" charset="-128"/>
            </a:rPr>
            <a:t>9,603</a:t>
          </a:r>
          <a:r>
            <a:rPr kumimoji="1" lang="ja-JP" altLang="en-US" sz="1000">
              <a:latin typeface="ＭＳ Ｐゴシック" panose="020B0600070205080204" pitchFamily="50" charset="-128"/>
              <a:ea typeface="ＭＳ Ｐゴシック" panose="020B0600070205080204" pitchFamily="50" charset="-128"/>
            </a:rPr>
            <a:t>円の増額となっている。</a:t>
          </a:r>
        </a:p>
        <a:p>
          <a:r>
            <a:rPr kumimoji="1" lang="ja-JP" altLang="en-US" sz="1000">
              <a:latin typeface="ＭＳ Ｐゴシック" panose="020B0600070205080204" pitchFamily="50" charset="-128"/>
              <a:ea typeface="ＭＳ Ｐゴシック" panose="020B0600070205080204" pitchFamily="50" charset="-128"/>
            </a:rPr>
            <a:t>民生費では、定額減税・定額減税補足給付金給付事業の皆増や後期高齢者医療特別会計繰出金の増額などにより、前年度と比較して住民一人当たり</a:t>
          </a:r>
          <a:r>
            <a:rPr kumimoji="1" lang="en-US" altLang="ja-JP" sz="1000">
              <a:latin typeface="ＭＳ Ｐゴシック" panose="020B0600070205080204" pitchFamily="50" charset="-128"/>
              <a:ea typeface="ＭＳ Ｐゴシック" panose="020B0600070205080204" pitchFamily="50" charset="-128"/>
            </a:rPr>
            <a:t>14,646</a:t>
          </a:r>
          <a:r>
            <a:rPr kumimoji="1" lang="ja-JP" altLang="en-US" sz="1000">
              <a:latin typeface="ＭＳ Ｐゴシック" panose="020B0600070205080204" pitchFamily="50" charset="-128"/>
              <a:ea typeface="ＭＳ Ｐゴシック" panose="020B0600070205080204" pitchFamily="50" charset="-128"/>
            </a:rPr>
            <a:t>円の増額となっている。</a:t>
          </a:r>
        </a:p>
        <a:p>
          <a:r>
            <a:rPr kumimoji="1" lang="ja-JP" altLang="en-US" sz="1000">
              <a:latin typeface="ＭＳ Ｐゴシック" panose="020B0600070205080204" pitchFamily="50" charset="-128"/>
              <a:ea typeface="ＭＳ Ｐゴシック" panose="020B0600070205080204" pitchFamily="50" charset="-128"/>
            </a:rPr>
            <a:t>衛生費では、クリーンセンター整備事業の増額、新型コロナワクチンの定期接種化に伴う予防接種事業の増額、クリーンセンター管理事業の増額などにより、前年度と比較して住民一人当たり</a:t>
          </a:r>
          <a:r>
            <a:rPr kumimoji="1" lang="en-US" altLang="ja-JP" sz="1000">
              <a:latin typeface="ＭＳ Ｐゴシック" panose="020B0600070205080204" pitchFamily="50" charset="-128"/>
              <a:ea typeface="ＭＳ Ｐゴシック" panose="020B0600070205080204" pitchFamily="50" charset="-128"/>
            </a:rPr>
            <a:t>6,243</a:t>
          </a:r>
          <a:r>
            <a:rPr kumimoji="1" lang="ja-JP" altLang="en-US" sz="1000">
              <a:latin typeface="ＭＳ Ｐゴシック" panose="020B0600070205080204" pitchFamily="50" charset="-128"/>
              <a:ea typeface="ＭＳ Ｐゴシック" panose="020B0600070205080204" pitchFamily="50" charset="-128"/>
            </a:rPr>
            <a:t>円の増額となっている。</a:t>
          </a:r>
        </a:p>
        <a:p>
          <a:r>
            <a:rPr kumimoji="1" lang="ja-JP" altLang="en-US" sz="1000">
              <a:latin typeface="ＭＳ Ｐゴシック" panose="020B0600070205080204" pitchFamily="50" charset="-128"/>
              <a:ea typeface="ＭＳ Ｐゴシック" panose="020B0600070205080204" pitchFamily="50" charset="-128"/>
            </a:rPr>
            <a:t>商工費では、新城インターチェンジ周辺整備事業の増額やプレミアム付商品券事業の皆増により住民一人当たり</a:t>
          </a:r>
          <a:r>
            <a:rPr kumimoji="1" lang="en-US" altLang="ja-JP" sz="1000">
              <a:latin typeface="ＭＳ Ｐゴシック" panose="020B0600070205080204" pitchFamily="50" charset="-128"/>
              <a:ea typeface="ＭＳ Ｐゴシック" panose="020B0600070205080204" pitchFamily="50" charset="-128"/>
            </a:rPr>
            <a:t>5,486</a:t>
          </a:r>
          <a:r>
            <a:rPr kumimoji="1" lang="ja-JP" altLang="en-US" sz="1000">
              <a:latin typeface="ＭＳ Ｐゴシック" panose="020B0600070205080204" pitchFamily="50" charset="-128"/>
              <a:ea typeface="ＭＳ Ｐゴシック" panose="020B0600070205080204" pitchFamily="50" charset="-128"/>
            </a:rPr>
            <a:t>円の増額となった。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消防費では、防災行政無線（同報系）改修事業の皆増により住民一人当たり</a:t>
          </a:r>
          <a:r>
            <a:rPr kumimoji="1" lang="en-US" altLang="ja-JP" sz="1000">
              <a:latin typeface="ＭＳ Ｐゴシック" panose="020B0600070205080204" pitchFamily="50" charset="-128"/>
              <a:ea typeface="ＭＳ Ｐゴシック" panose="020B0600070205080204" pitchFamily="50" charset="-128"/>
            </a:rPr>
            <a:t>5,850</a:t>
          </a:r>
          <a:r>
            <a:rPr kumimoji="1" lang="ja-JP" altLang="en-US" sz="1000">
              <a:latin typeface="ＭＳ Ｐゴシック" panose="020B0600070205080204" pitchFamily="50" charset="-128"/>
              <a:ea typeface="ＭＳ Ｐゴシック" panose="020B0600070205080204" pitchFamily="50" charset="-128"/>
            </a:rPr>
            <a:t>円の増額となった。</a:t>
          </a:r>
        </a:p>
        <a:p>
          <a:r>
            <a:rPr kumimoji="1" lang="ja-JP" altLang="en-US" sz="1000">
              <a:latin typeface="ＭＳ Ｐゴシック" panose="020B0600070205080204" pitchFamily="50" charset="-128"/>
              <a:ea typeface="ＭＳ Ｐゴシック" panose="020B0600070205080204" pitchFamily="50" charset="-128"/>
            </a:rPr>
            <a:t>教育費では、学校給食センターに係る学校給食共同調理場運営事業の増額、地域文化広場改修事業の増額により前年度と比較して住民一人当たり</a:t>
          </a:r>
          <a:r>
            <a:rPr kumimoji="1" lang="en-US" altLang="ja-JP" sz="1000">
              <a:latin typeface="ＭＳ Ｐゴシック" panose="020B0600070205080204" pitchFamily="50" charset="-128"/>
              <a:ea typeface="ＭＳ Ｐゴシック" panose="020B0600070205080204" pitchFamily="50" charset="-128"/>
            </a:rPr>
            <a:t>9,571</a:t>
          </a:r>
          <a:r>
            <a:rPr kumimoji="1" lang="ja-JP" altLang="en-US" sz="1000">
              <a:latin typeface="ＭＳ Ｐゴシック" panose="020B0600070205080204" pitchFamily="50" charset="-128"/>
              <a:ea typeface="ＭＳ Ｐゴシック" panose="020B0600070205080204" pitchFamily="50" charset="-128"/>
            </a:rPr>
            <a:t>円の増額となった。</a:t>
          </a:r>
        </a:p>
        <a:p>
          <a:r>
            <a:rPr kumimoji="1" lang="ja-JP" altLang="en-US" sz="1000">
              <a:latin typeface="ＭＳ Ｐゴシック" panose="020B0600070205080204" pitchFamily="50" charset="-128"/>
              <a:ea typeface="ＭＳ Ｐゴシック" panose="020B0600070205080204" pitchFamily="50" charset="-128"/>
            </a:rPr>
            <a:t>災害復旧費では、</a:t>
          </a:r>
          <a:r>
            <a:rPr kumimoji="1" lang="en-US" altLang="ja-JP" sz="1000">
              <a:latin typeface="ＭＳ Ｐゴシック" panose="020B0600070205080204" pitchFamily="50" charset="-128"/>
              <a:ea typeface="ＭＳ Ｐゴシック" panose="020B0600070205080204" pitchFamily="50" charset="-128"/>
            </a:rPr>
            <a:t>8</a:t>
          </a:r>
          <a:r>
            <a:rPr kumimoji="1" lang="ja-JP" altLang="en-US" sz="1000">
              <a:latin typeface="ＭＳ Ｐゴシック" panose="020B0600070205080204" pitchFamily="50" charset="-128"/>
              <a:ea typeface="ＭＳ Ｐゴシック" panose="020B0600070205080204" pitchFamily="50" charset="-128"/>
            </a:rPr>
            <a:t>月台風</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latin typeface="ＭＳ Ｐゴシック" panose="020B0600070205080204" pitchFamily="50" charset="-128"/>
              <a:ea typeface="ＭＳ Ｐゴシック" panose="020B0600070205080204" pitchFamily="50" charset="-128"/>
            </a:rPr>
            <a:t>号接近伴う大雨による災害に対応するため前年度と比較して住民一人当たり</a:t>
          </a:r>
          <a:r>
            <a:rPr kumimoji="1" lang="en-US" altLang="ja-JP" sz="1000">
              <a:latin typeface="ＭＳ Ｐゴシック" panose="020B0600070205080204" pitchFamily="50" charset="-128"/>
              <a:ea typeface="ＭＳ Ｐゴシック" panose="020B0600070205080204" pitchFamily="50" charset="-128"/>
            </a:rPr>
            <a:t>3,924</a:t>
          </a:r>
          <a:r>
            <a:rPr kumimoji="1" lang="ja-JP" altLang="en-US" sz="1000">
              <a:latin typeface="ＭＳ Ｐゴシック" panose="020B0600070205080204" pitchFamily="50" charset="-128"/>
              <a:ea typeface="ＭＳ Ｐゴシック" panose="020B0600070205080204" pitchFamily="50" charset="-128"/>
            </a:rPr>
            <a:t>円増額となった。</a:t>
          </a:r>
        </a:p>
        <a:p>
          <a:r>
            <a:rPr kumimoji="1" lang="ja-JP" altLang="en-US" sz="1000">
              <a:latin typeface="ＭＳ Ｐゴシック" panose="020B0600070205080204" pitchFamily="50" charset="-128"/>
              <a:ea typeface="ＭＳ Ｐゴシック" panose="020B0600070205080204" pitchFamily="50" charset="-128"/>
            </a:rPr>
            <a:t>公債費では、鳳来総合支所等整備事業に伴う合併特例債及び過疎対策事業債の元利償還金の増額により前年度と比較して住民一人当たり</a:t>
          </a:r>
          <a:r>
            <a:rPr kumimoji="1" lang="en-US" altLang="ja-JP" sz="1000">
              <a:latin typeface="ＭＳ Ｐゴシック" panose="020B0600070205080204" pitchFamily="50" charset="-128"/>
              <a:ea typeface="ＭＳ Ｐゴシック" panose="020B0600070205080204" pitchFamily="50" charset="-128"/>
            </a:rPr>
            <a:t>2,306</a:t>
          </a:r>
          <a:r>
            <a:rPr kumimoji="1" lang="ja-JP" altLang="en-US" sz="1000">
              <a:latin typeface="ＭＳ Ｐゴシック" panose="020B0600070205080204" pitchFamily="50" charset="-128"/>
              <a:ea typeface="ＭＳ Ｐゴシック" panose="020B0600070205080204" pitchFamily="50" charset="-128"/>
            </a:rPr>
            <a:t>円増額となった。</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愛知県新城市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財政調整基金残高は、</a:t>
          </a:r>
          <a:r>
            <a:rPr kumimoji="1" lang="en-US" altLang="ja-JP" sz="1050">
              <a:latin typeface="ＭＳ ゴシック" pitchFamily="49" charset="-128"/>
              <a:ea typeface="ＭＳ ゴシック" pitchFamily="49" charset="-128"/>
            </a:rPr>
            <a:t>11,079</a:t>
          </a:r>
          <a:r>
            <a:rPr kumimoji="1" lang="ja-JP" altLang="en-US" sz="1050">
              <a:latin typeface="ＭＳ ゴシック" pitchFamily="49" charset="-128"/>
              <a:ea typeface="ＭＳ ゴシック" pitchFamily="49" charset="-128"/>
            </a:rPr>
            <a:t>千円の積立を行ったが、台風</a:t>
          </a:r>
          <a:r>
            <a:rPr kumimoji="1" lang="en-US" altLang="ja-JP" sz="1050">
              <a:latin typeface="ＭＳ ゴシック" pitchFamily="49" charset="-128"/>
              <a:ea typeface="ＭＳ ゴシック" pitchFamily="49" charset="-128"/>
            </a:rPr>
            <a:t>10</a:t>
          </a:r>
          <a:r>
            <a:rPr kumimoji="1" lang="ja-JP" altLang="en-US" sz="1050">
              <a:latin typeface="ＭＳ ゴシック" pitchFamily="49" charset="-128"/>
              <a:ea typeface="ＭＳ ゴシック" pitchFamily="49" charset="-128"/>
            </a:rPr>
            <a:t>号接近に伴う大雨による災害対応や、物価等の高騰、人件費の高騰に伴う全体事業費の増額に対応するため</a:t>
          </a:r>
          <a:r>
            <a:rPr kumimoji="1" lang="en-US" altLang="ja-JP" sz="1050">
              <a:latin typeface="ＭＳ ゴシック" pitchFamily="49" charset="-128"/>
              <a:ea typeface="ＭＳ ゴシック" pitchFamily="49" charset="-128"/>
            </a:rPr>
            <a:t>550,000</a:t>
          </a:r>
          <a:r>
            <a:rPr kumimoji="1" lang="ja-JP" altLang="en-US" sz="1050">
              <a:latin typeface="ＭＳ ゴシック" pitchFamily="49" charset="-128"/>
              <a:ea typeface="ＭＳ ゴシック" pitchFamily="49" charset="-128"/>
            </a:rPr>
            <a:t>千円の取崩を行ったことや標準財政規模が増加したことにより</a:t>
          </a:r>
          <a:r>
            <a:rPr kumimoji="1" lang="en-US" altLang="ja-JP" sz="1050">
              <a:latin typeface="ＭＳ ゴシック" pitchFamily="49" charset="-128"/>
              <a:ea typeface="ＭＳ ゴシック" pitchFamily="49" charset="-128"/>
            </a:rPr>
            <a:t>3.84</a:t>
          </a:r>
          <a:r>
            <a:rPr kumimoji="1" lang="ja-JP" altLang="en-US" sz="1050">
              <a:latin typeface="ＭＳ ゴシック" pitchFamily="49" charset="-128"/>
              <a:ea typeface="ＭＳ ゴシック" pitchFamily="49" charset="-128"/>
            </a:rPr>
            <a:t>ポイント減の</a:t>
          </a:r>
          <a:r>
            <a:rPr kumimoji="1" lang="en-US" altLang="ja-JP" sz="1050">
              <a:latin typeface="ＭＳ ゴシック" pitchFamily="49" charset="-128"/>
              <a:ea typeface="ＭＳ ゴシック" pitchFamily="49" charset="-128"/>
            </a:rPr>
            <a:t>10.76</a:t>
          </a:r>
          <a:r>
            <a:rPr kumimoji="1" lang="ja-JP" altLang="en-US" sz="1050">
              <a:latin typeface="ＭＳ ゴシック" pitchFamily="49" charset="-128"/>
              <a:ea typeface="ＭＳ ゴシック" pitchFamily="49" charset="-128"/>
            </a:rPr>
            <a:t>％となった。</a:t>
          </a:r>
        </a:p>
        <a:p>
          <a:r>
            <a:rPr kumimoji="1" lang="ja-JP" altLang="en-US" sz="1050">
              <a:latin typeface="ＭＳ ゴシック" pitchFamily="49" charset="-128"/>
              <a:ea typeface="ＭＳ ゴシック" pitchFamily="49" charset="-128"/>
            </a:rPr>
            <a:t>　実質収支額は継続的に黒字となっており、歳入歳出差引が</a:t>
          </a:r>
          <a:r>
            <a:rPr kumimoji="1" lang="en-US" altLang="ja-JP" sz="1050">
              <a:latin typeface="ＭＳ ゴシック" pitchFamily="49" charset="-128"/>
              <a:ea typeface="ＭＳ ゴシック" pitchFamily="49" charset="-128"/>
            </a:rPr>
            <a:t>477,415</a:t>
          </a:r>
          <a:r>
            <a:rPr kumimoji="1" lang="ja-JP" altLang="en-US" sz="1050">
              <a:latin typeface="ＭＳ ゴシック" pitchFamily="49" charset="-128"/>
              <a:ea typeface="ＭＳ ゴシック" pitchFamily="49" charset="-128"/>
            </a:rPr>
            <a:t>千円減額したものの、翌年度に繰り越すべき財源が</a:t>
          </a:r>
          <a:r>
            <a:rPr kumimoji="1" lang="en-US" altLang="ja-JP" sz="1050">
              <a:latin typeface="ＭＳ ゴシック" pitchFamily="49" charset="-128"/>
              <a:ea typeface="ＭＳ ゴシック" pitchFamily="49" charset="-128"/>
            </a:rPr>
            <a:t>580,746</a:t>
          </a:r>
          <a:r>
            <a:rPr kumimoji="1" lang="ja-JP" altLang="en-US" sz="1050">
              <a:latin typeface="ＭＳ ゴシック" pitchFamily="49" charset="-128"/>
              <a:ea typeface="ＭＳ ゴシック" pitchFamily="49" charset="-128"/>
            </a:rPr>
            <a:t>千円減額になったことで前年度に比べて</a:t>
          </a:r>
          <a:r>
            <a:rPr kumimoji="1" lang="en-US" altLang="ja-JP" sz="1050">
              <a:latin typeface="ＭＳ ゴシック" pitchFamily="49" charset="-128"/>
              <a:ea typeface="ＭＳ ゴシック" pitchFamily="49" charset="-128"/>
            </a:rPr>
            <a:t>0.46</a:t>
          </a:r>
          <a:r>
            <a:rPr kumimoji="1" lang="ja-JP" altLang="en-US" sz="1050">
              <a:latin typeface="ＭＳ ゴシック" pitchFamily="49" charset="-128"/>
              <a:ea typeface="ＭＳ ゴシック" pitchFamily="49" charset="-128"/>
            </a:rPr>
            <a:t>ポイント増の</a:t>
          </a:r>
          <a:r>
            <a:rPr kumimoji="1" lang="en-US" altLang="ja-JP" sz="1050">
              <a:latin typeface="ＭＳ ゴシック" pitchFamily="49" charset="-128"/>
              <a:ea typeface="ＭＳ ゴシック" pitchFamily="49" charset="-128"/>
            </a:rPr>
            <a:t>9.06</a:t>
          </a:r>
          <a:r>
            <a:rPr kumimoji="1" lang="ja-JP" altLang="en-US" sz="1050">
              <a:latin typeface="ＭＳ ゴシック" pitchFamily="49" charset="-128"/>
              <a:ea typeface="ＭＳ ゴシック" pitchFamily="49" charset="-128"/>
            </a:rPr>
            <a:t>％となった。</a:t>
          </a:r>
        </a:p>
        <a:p>
          <a:r>
            <a:rPr kumimoji="1" lang="ja-JP" altLang="en-US" sz="1050">
              <a:latin typeface="ＭＳ ゴシック" pitchFamily="49" charset="-128"/>
              <a:ea typeface="ＭＳ ゴシック" pitchFamily="49" charset="-128"/>
            </a:rPr>
            <a:t>　実質単年度収支は、実質収支が</a:t>
          </a:r>
          <a:r>
            <a:rPr kumimoji="1" lang="en-US" altLang="ja-JP" sz="1050">
              <a:latin typeface="ＭＳ ゴシック" pitchFamily="49" charset="-128"/>
              <a:ea typeface="ＭＳ ゴシック" pitchFamily="49" charset="-128"/>
            </a:rPr>
            <a:t>103,331</a:t>
          </a:r>
          <a:r>
            <a:rPr kumimoji="1" lang="ja-JP" altLang="en-US" sz="1050">
              <a:latin typeface="ＭＳ ゴシック" pitchFamily="49" charset="-128"/>
              <a:ea typeface="ＭＳ ゴシック" pitchFamily="49" charset="-128"/>
            </a:rPr>
            <a:t>千円増額したものの、財政調整基金の積立額が</a:t>
          </a:r>
          <a:r>
            <a:rPr kumimoji="1" lang="en-US" altLang="ja-JP" sz="1050">
              <a:latin typeface="ＭＳ ゴシック" pitchFamily="49" charset="-128"/>
              <a:ea typeface="ＭＳ ゴシック" pitchFamily="49" charset="-128"/>
            </a:rPr>
            <a:t>36,387</a:t>
          </a:r>
          <a:r>
            <a:rPr kumimoji="1" lang="ja-JP" altLang="en-US" sz="1050">
              <a:latin typeface="ＭＳ ゴシック" pitchFamily="49" charset="-128"/>
              <a:ea typeface="ＭＳ ゴシック" pitchFamily="49" charset="-128"/>
            </a:rPr>
            <a:t>千円減額し、取崩額が</a:t>
          </a:r>
          <a:r>
            <a:rPr kumimoji="1" lang="en-US" altLang="ja-JP" sz="1050">
              <a:latin typeface="ＭＳ ゴシック" pitchFamily="49" charset="-128"/>
              <a:ea typeface="ＭＳ ゴシック" pitchFamily="49" charset="-128"/>
            </a:rPr>
            <a:t>134,000</a:t>
          </a:r>
          <a:r>
            <a:rPr kumimoji="1" lang="ja-JP" altLang="en-US" sz="1050">
              <a:latin typeface="ＭＳ ゴシック" pitchFamily="49" charset="-128"/>
              <a:ea typeface="ＭＳ ゴシック" pitchFamily="49" charset="-128"/>
            </a:rPr>
            <a:t>千円増額となったため、昨年度に続きマイナスとなったが、前年度対比で</a:t>
          </a:r>
          <a:r>
            <a:rPr kumimoji="1" lang="en-US" altLang="ja-JP" sz="1050">
              <a:latin typeface="ＭＳ ゴシック" pitchFamily="49" charset="-128"/>
              <a:ea typeface="ＭＳ ゴシック" pitchFamily="49" charset="-128"/>
            </a:rPr>
            <a:t>0.98</a:t>
          </a:r>
          <a:r>
            <a:rPr kumimoji="1" lang="ja-JP" altLang="en-US" sz="1050">
              <a:latin typeface="ＭＳ ゴシック" pitchFamily="49" charset="-128"/>
              <a:ea typeface="ＭＳ ゴシック" pitchFamily="49" charset="-128"/>
            </a:rPr>
            <a:t>ポイント改善した。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愛知県新城市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一般会計等の実質赤字及び公営企業会計の資金不足は生じておらず、連結実質赤字額は発生していない。</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法適用企業では、病院事業会計においては、流動資産（現金）の減少により黒字額（余剰額）が減少し、比率も減少している。また下水道事業会計においては、流動資産（現金）の減少により黒字額（余剰額）が減少し、比率も減少している。水道事業会計においては、流動負債（未払金）の減少により黒字額（余剰金）が増加し、比率も回復している。工業用水道事業会計は前年度と同水準の比率を維持し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事業では、国民健康保険事業特別会計で黒字額（実質収支額）が減少し、比率も減少している。後期高齢者医療特別会計、国民健康保険診療所特別会計においては多少の増減はあるものの、前年度と同等の黒字額（実質収支額）を維持した。</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一般会計については、歳入歳出差引が減少したものの、次年度に繰り越すべき財源がそれ以上に減額したことにより前年度から</a:t>
          </a:r>
          <a:r>
            <a:rPr kumimoji="1" lang="en-US" altLang="ja-JP" sz="1200">
              <a:latin typeface="ＭＳ ゴシック" pitchFamily="49" charset="-128"/>
              <a:ea typeface="ＭＳ ゴシック" pitchFamily="49" charset="-128"/>
            </a:rPr>
            <a:t>0.47</a:t>
          </a:r>
          <a:r>
            <a:rPr kumimoji="1" lang="ja-JP" altLang="en-US" sz="1200">
              <a:latin typeface="ＭＳ ゴシック" pitchFamily="49" charset="-128"/>
              <a:ea typeface="ＭＳ ゴシック" pitchFamily="49" charset="-128"/>
            </a:rPr>
            <a:t>ポイント改善している。算定初年度の平成</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年度から黒字を続けている。今後も健全な財政運営、経営を実施し黒字を継続していく。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Normal="100" workbookViewId="0">
      <selection activeCell="B1" sqref="B1:DI1"/>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29313088</v>
      </c>
      <c r="BO4" s="449"/>
      <c r="BP4" s="449"/>
      <c r="BQ4" s="449"/>
      <c r="BR4" s="449"/>
      <c r="BS4" s="449"/>
      <c r="BT4" s="449"/>
      <c r="BU4" s="450"/>
      <c r="BV4" s="448">
        <v>27711392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9.1</v>
      </c>
      <c r="CU4" s="589"/>
      <c r="CV4" s="589"/>
      <c r="CW4" s="589"/>
      <c r="CX4" s="589"/>
      <c r="CY4" s="589"/>
      <c r="CZ4" s="589"/>
      <c r="DA4" s="590"/>
      <c r="DB4" s="588">
        <v>8.6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27465611</v>
      </c>
      <c r="BO5" s="420"/>
      <c r="BP5" s="420"/>
      <c r="BQ5" s="420"/>
      <c r="BR5" s="420"/>
      <c r="BS5" s="420"/>
      <c r="BT5" s="420"/>
      <c r="BU5" s="421"/>
      <c r="BV5" s="419">
        <v>25386500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95.8</v>
      </c>
      <c r="CU5" s="417"/>
      <c r="CV5" s="417"/>
      <c r="CW5" s="417"/>
      <c r="CX5" s="417"/>
      <c r="CY5" s="417"/>
      <c r="CZ5" s="417"/>
      <c r="DA5" s="418"/>
      <c r="DB5" s="416">
        <v>92.5</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1847477</v>
      </c>
      <c r="BO6" s="420"/>
      <c r="BP6" s="420"/>
      <c r="BQ6" s="420"/>
      <c r="BR6" s="420"/>
      <c r="BS6" s="420"/>
      <c r="BT6" s="420"/>
      <c r="BU6" s="421"/>
      <c r="BV6" s="419">
        <v>2324892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96.1</v>
      </c>
      <c r="CU6" s="563"/>
      <c r="CV6" s="563"/>
      <c r="CW6" s="563"/>
      <c r="CX6" s="563"/>
      <c r="CY6" s="563"/>
      <c r="CZ6" s="563"/>
      <c r="DA6" s="564"/>
      <c r="DB6" s="562">
        <v>93.1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452108</v>
      </c>
      <c r="BO7" s="420"/>
      <c r="BP7" s="420"/>
      <c r="BQ7" s="420"/>
      <c r="BR7" s="420"/>
      <c r="BS7" s="420"/>
      <c r="BT7" s="420"/>
      <c r="BU7" s="421"/>
      <c r="BV7" s="419">
        <v>1032854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15395120</v>
      </c>
      <c r="CU7" s="420"/>
      <c r="CV7" s="420"/>
      <c r="CW7" s="420"/>
      <c r="CX7" s="420"/>
      <c r="CY7" s="420"/>
      <c r="CZ7" s="420"/>
      <c r="DA7" s="421"/>
      <c r="DB7" s="419">
        <v>15029614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1395369</v>
      </c>
      <c r="BO8" s="420"/>
      <c r="BP8" s="420"/>
      <c r="BQ8" s="420"/>
      <c r="BR8" s="420"/>
      <c r="BS8" s="420"/>
      <c r="BT8" s="420"/>
      <c r="BU8" s="421"/>
      <c r="BV8" s="419">
        <v>1292038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0.54</v>
      </c>
      <c r="CU8" s="523"/>
      <c r="CV8" s="523"/>
      <c r="CW8" s="523"/>
      <c r="CX8" s="523"/>
      <c r="CY8" s="523"/>
      <c r="CZ8" s="523"/>
      <c r="DA8" s="524"/>
      <c r="DB8" s="522">
        <v>0.53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44355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103331</v>
      </c>
      <c r="BO9" s="420"/>
      <c r="BP9" s="420"/>
      <c r="BQ9" s="420"/>
      <c r="BR9" s="420"/>
      <c r="BS9" s="420"/>
      <c r="BT9" s="420"/>
      <c r="BU9" s="421"/>
      <c r="BV9" s="419">
        <v>-203661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14</v>
      </c>
      <c r="CU9" s="417"/>
      <c r="CV9" s="417"/>
      <c r="CW9" s="417"/>
      <c r="CX9" s="417"/>
      <c r="CY9" s="417"/>
      <c r="CZ9" s="417"/>
      <c r="DA9" s="418"/>
      <c r="DB9" s="416">
        <v>14.8</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47133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110</v>
      </c>
      <c r="AV10" s="478"/>
      <c r="AW10" s="478"/>
      <c r="AX10" s="478"/>
      <c r="AY10" s="433" t="s">
        <v>115</v>
      </c>
      <c r="AZ10" s="434"/>
      <c r="BA10" s="434"/>
      <c r="BB10" s="434"/>
      <c r="BC10" s="434"/>
      <c r="BD10" s="434"/>
      <c r="BE10" s="434"/>
      <c r="BF10" s="434"/>
      <c r="BG10" s="434"/>
      <c r="BH10" s="434"/>
      <c r="BI10" s="434"/>
      <c r="BJ10" s="434"/>
      <c r="BK10" s="434"/>
      <c r="BL10" s="434"/>
      <c r="BM10" s="435"/>
      <c r="BN10" s="419">
        <v>11079</v>
      </c>
      <c r="BO10" s="420"/>
      <c r="BP10" s="420"/>
      <c r="BQ10" s="420"/>
      <c r="BR10" s="420"/>
      <c r="BS10" s="420"/>
      <c r="BT10" s="420"/>
      <c r="BU10" s="421"/>
      <c r="BV10" s="419">
        <v>47466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42375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550000</v>
      </c>
      <c r="BO12" s="420"/>
      <c r="BP12" s="420"/>
      <c r="BQ12" s="420"/>
      <c r="BR12" s="420"/>
      <c r="BS12" s="420"/>
      <c r="BT12" s="420"/>
      <c r="BU12" s="421"/>
      <c r="BV12" s="419">
        <v>416000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41086</v>
      </c>
      <c r="S13" s="507"/>
      <c r="T13" s="507"/>
      <c r="U13" s="507"/>
      <c r="V13" s="508"/>
      <c r="W13" s="509" t="s">
        <v>131</v>
      </c>
      <c r="X13" s="405"/>
      <c r="Y13" s="405"/>
      <c r="Z13" s="405"/>
      <c r="AA13" s="405"/>
      <c r="AB13" s="406"/>
      <c r="AC13" s="372">
        <v>1869</v>
      </c>
      <c r="AD13" s="373"/>
      <c r="AE13" s="373"/>
      <c r="AF13" s="373"/>
      <c r="AG13" s="374"/>
      <c r="AH13" s="372">
        <v>2066</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-435590</v>
      </c>
      <c r="BO13" s="420"/>
      <c r="BP13" s="420"/>
      <c r="BQ13" s="420"/>
      <c r="BR13" s="420"/>
      <c r="BS13" s="420"/>
      <c r="BT13" s="420"/>
      <c r="BU13" s="421"/>
      <c r="BV13" s="419">
        <v>-572195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7.5</v>
      </c>
      <c r="CU13" s="417"/>
      <c r="CV13" s="417"/>
      <c r="CW13" s="417"/>
      <c r="CX13" s="417"/>
      <c r="CY13" s="417"/>
      <c r="CZ13" s="417"/>
      <c r="DA13" s="418"/>
      <c r="DB13" s="416">
        <v>7.9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43122</v>
      </c>
      <c r="S14" s="507"/>
      <c r="T14" s="507"/>
      <c r="U14" s="507"/>
      <c r="V14" s="508"/>
      <c r="W14" s="510"/>
      <c r="X14" s="408"/>
      <c r="Y14" s="408"/>
      <c r="Z14" s="408"/>
      <c r="AA14" s="408"/>
      <c r="AB14" s="409"/>
      <c r="AC14" s="499">
        <v>8.1999999999999993</v>
      </c>
      <c r="AD14" s="500"/>
      <c r="AE14" s="500"/>
      <c r="AF14" s="500"/>
      <c r="AG14" s="501"/>
      <c r="AH14" s="499">
        <v>8.6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55</v>
      </c>
      <c r="CU14" s="517"/>
      <c r="CV14" s="517"/>
      <c r="CW14" s="517"/>
      <c r="CX14" s="517"/>
      <c r="CY14" s="517"/>
      <c r="CZ14" s="517"/>
      <c r="DA14" s="518"/>
      <c r="DB14" s="516">
        <v>49</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41892</v>
      </c>
      <c r="S15" s="507"/>
      <c r="T15" s="507"/>
      <c r="U15" s="507"/>
      <c r="V15" s="508"/>
      <c r="W15" s="509" t="s">
        <v>137</v>
      </c>
      <c r="X15" s="405"/>
      <c r="Y15" s="405"/>
      <c r="Z15" s="405"/>
      <c r="AA15" s="405"/>
      <c r="AB15" s="406"/>
      <c r="AC15" s="372">
        <v>8514</v>
      </c>
      <c r="AD15" s="373"/>
      <c r="AE15" s="373"/>
      <c r="AF15" s="373"/>
      <c r="AG15" s="374"/>
      <c r="AH15" s="372">
        <v>9096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7378846</v>
      </c>
      <c r="BO15" s="449"/>
      <c r="BP15" s="449"/>
      <c r="BQ15" s="449"/>
      <c r="BR15" s="449"/>
      <c r="BS15" s="449"/>
      <c r="BT15" s="449"/>
      <c r="BU15" s="450"/>
      <c r="BV15" s="448">
        <v>7108361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37.4</v>
      </c>
      <c r="AD16" s="500"/>
      <c r="AE16" s="500"/>
      <c r="AF16" s="500"/>
      <c r="AG16" s="501"/>
      <c r="AH16" s="499">
        <v>37.9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13398872</v>
      </c>
      <c r="BO16" s="420"/>
      <c r="BP16" s="420"/>
      <c r="BQ16" s="420"/>
      <c r="BR16" s="420"/>
      <c r="BS16" s="420"/>
      <c r="BT16" s="420"/>
      <c r="BU16" s="421"/>
      <c r="BV16" s="419">
        <v>13054448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12370</v>
      </c>
      <c r="AD17" s="373"/>
      <c r="AE17" s="373"/>
      <c r="AF17" s="373"/>
      <c r="AG17" s="374"/>
      <c r="AH17" s="372">
        <v>12831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9322022</v>
      </c>
      <c r="BO17" s="420"/>
      <c r="BP17" s="420"/>
      <c r="BQ17" s="420"/>
      <c r="BR17" s="420"/>
      <c r="BS17" s="420"/>
      <c r="BT17" s="420"/>
      <c r="BU17" s="421"/>
      <c r="BV17" s="419">
        <v>8974134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499.23</v>
      </c>
      <c r="M18" s="472"/>
      <c r="N18" s="472"/>
      <c r="O18" s="472"/>
      <c r="P18" s="472"/>
      <c r="Q18" s="472"/>
      <c r="R18" s="473"/>
      <c r="S18" s="473"/>
      <c r="T18" s="473"/>
      <c r="U18" s="473"/>
      <c r="V18" s="474"/>
      <c r="W18" s="490"/>
      <c r="X18" s="491"/>
      <c r="Y18" s="491"/>
      <c r="Z18" s="491"/>
      <c r="AA18" s="491"/>
      <c r="AB18" s="515"/>
      <c r="AC18" s="389">
        <v>54.4</v>
      </c>
      <c r="AD18" s="390"/>
      <c r="AE18" s="390"/>
      <c r="AF18" s="390"/>
      <c r="AG18" s="475"/>
      <c r="AH18" s="389">
        <v>53.5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15340809</v>
      </c>
      <c r="BO18" s="420"/>
      <c r="BP18" s="420"/>
      <c r="BQ18" s="420"/>
      <c r="BR18" s="420"/>
      <c r="BS18" s="420"/>
      <c r="BT18" s="420"/>
      <c r="BU18" s="421"/>
      <c r="BV18" s="419">
        <v>14506593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89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20920639</v>
      </c>
      <c r="BO19" s="420"/>
      <c r="BP19" s="420"/>
      <c r="BQ19" s="420"/>
      <c r="BR19" s="420"/>
      <c r="BS19" s="420"/>
      <c r="BT19" s="420"/>
      <c r="BU19" s="421"/>
      <c r="BV19" s="419">
        <v>19455533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16633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28535016</v>
      </c>
      <c r="BO22" s="449"/>
      <c r="BP22" s="449"/>
      <c r="BQ22" s="449"/>
      <c r="BR22" s="449"/>
      <c r="BS22" s="449"/>
      <c r="BT22" s="449"/>
      <c r="BU22" s="450"/>
      <c r="BV22" s="448">
        <v>28671557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23883044</v>
      </c>
      <c r="BO23" s="420"/>
      <c r="BP23" s="420"/>
      <c r="BQ23" s="420"/>
      <c r="BR23" s="420"/>
      <c r="BS23" s="420"/>
      <c r="BT23" s="420"/>
      <c r="BU23" s="421"/>
      <c r="BV23" s="419">
        <v>23742843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7400</v>
      </c>
      <c r="R24" s="373"/>
      <c r="S24" s="373"/>
      <c r="T24" s="373"/>
      <c r="U24" s="373"/>
      <c r="V24" s="374"/>
      <c r="W24" s="462"/>
      <c r="X24" s="399"/>
      <c r="Y24" s="400"/>
      <c r="Z24" s="375" t="s">
        <v>162</v>
      </c>
      <c r="AA24" s="376"/>
      <c r="AB24" s="376"/>
      <c r="AC24" s="376"/>
      <c r="AD24" s="376"/>
      <c r="AE24" s="376"/>
      <c r="AF24" s="376"/>
      <c r="AG24" s="377"/>
      <c r="AH24" s="372">
        <v>637</v>
      </c>
      <c r="AI24" s="373"/>
      <c r="AJ24" s="373"/>
      <c r="AK24" s="373"/>
      <c r="AL24" s="374"/>
      <c r="AM24" s="372">
        <v>1912274</v>
      </c>
      <c r="AN24" s="373"/>
      <c r="AO24" s="373"/>
      <c r="AP24" s="373"/>
      <c r="AQ24" s="373"/>
      <c r="AR24" s="374"/>
      <c r="AS24" s="372">
        <v>3002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20383925</v>
      </c>
      <c r="BO24" s="420"/>
      <c r="BP24" s="420"/>
      <c r="BQ24" s="420"/>
      <c r="BR24" s="420"/>
      <c r="BS24" s="420"/>
      <c r="BT24" s="420"/>
      <c r="BU24" s="421"/>
      <c r="BV24" s="419">
        <v>19716785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7750</v>
      </c>
      <c r="R25" s="373"/>
      <c r="S25" s="373"/>
      <c r="T25" s="373"/>
      <c r="U25" s="373"/>
      <c r="V25" s="374"/>
      <c r="W25" s="462"/>
      <c r="X25" s="399"/>
      <c r="Y25" s="400"/>
      <c r="Z25" s="375" t="s">
        <v>165</v>
      </c>
      <c r="AA25" s="376"/>
      <c r="AB25" s="376"/>
      <c r="AC25" s="376"/>
      <c r="AD25" s="376"/>
      <c r="AE25" s="376"/>
      <c r="AF25" s="376"/>
      <c r="AG25" s="377"/>
      <c r="AH25" s="372">
        <v>153</v>
      </c>
      <c r="AI25" s="373"/>
      <c r="AJ25" s="373"/>
      <c r="AK25" s="373"/>
      <c r="AL25" s="374"/>
      <c r="AM25" s="372">
        <v>461295</v>
      </c>
      <c r="AN25" s="373"/>
      <c r="AO25" s="373"/>
      <c r="AP25" s="373"/>
      <c r="AQ25" s="373"/>
      <c r="AR25" s="374"/>
      <c r="AS25" s="372">
        <v>3015</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4552768</v>
      </c>
      <c r="BO25" s="449"/>
      <c r="BP25" s="449"/>
      <c r="BQ25" s="449"/>
      <c r="BR25" s="449"/>
      <c r="BS25" s="449"/>
      <c r="BT25" s="449"/>
      <c r="BU25" s="450"/>
      <c r="BV25" s="448">
        <v>4387456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6800</v>
      </c>
      <c r="R26" s="373"/>
      <c r="S26" s="373"/>
      <c r="T26" s="373"/>
      <c r="U26" s="373"/>
      <c r="V26" s="374"/>
      <c r="W26" s="462"/>
      <c r="X26" s="399"/>
      <c r="Y26" s="400"/>
      <c r="Z26" s="375" t="s">
        <v>168</v>
      </c>
      <c r="AA26" s="430"/>
      <c r="AB26" s="430"/>
      <c r="AC26" s="430"/>
      <c r="AD26" s="430"/>
      <c r="AE26" s="430"/>
      <c r="AF26" s="430"/>
      <c r="AG26" s="431"/>
      <c r="AH26" s="372">
        <v>11</v>
      </c>
      <c r="AI26" s="373"/>
      <c r="AJ26" s="373"/>
      <c r="AK26" s="373"/>
      <c r="AL26" s="374"/>
      <c r="AM26" s="372">
        <v>29579</v>
      </c>
      <c r="AN26" s="373"/>
      <c r="AO26" s="373"/>
      <c r="AP26" s="373"/>
      <c r="AQ26" s="373"/>
      <c r="AR26" s="374"/>
      <c r="AS26" s="372">
        <v>2689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4890</v>
      </c>
      <c r="R27" s="373"/>
      <c r="S27" s="373"/>
      <c r="T27" s="373"/>
      <c r="U27" s="373"/>
      <c r="V27" s="374"/>
      <c r="W27" s="462"/>
      <c r="X27" s="399"/>
      <c r="Y27" s="400"/>
      <c r="Z27" s="375" t="s">
        <v>171</v>
      </c>
      <c r="AA27" s="376"/>
      <c r="AB27" s="376"/>
      <c r="AC27" s="376"/>
      <c r="AD27" s="376"/>
      <c r="AE27" s="376"/>
      <c r="AF27" s="376"/>
      <c r="AG27" s="377"/>
      <c r="AH27" s="372">
        <v>4</v>
      </c>
      <c r="AI27" s="373"/>
      <c r="AJ27" s="373"/>
      <c r="AK27" s="373"/>
      <c r="AL27" s="374"/>
      <c r="AM27" s="372">
        <v>16108</v>
      </c>
      <c r="AN27" s="373"/>
      <c r="AO27" s="373"/>
      <c r="AP27" s="373"/>
      <c r="AQ27" s="373"/>
      <c r="AR27" s="374"/>
      <c r="AS27" s="372">
        <v>4027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600000</v>
      </c>
      <c r="BO27" s="454"/>
      <c r="BP27" s="454"/>
      <c r="BQ27" s="454"/>
      <c r="BR27" s="454"/>
      <c r="BS27" s="454"/>
      <c r="BT27" s="454"/>
      <c r="BU27" s="455"/>
      <c r="BV27" s="453">
        <v>600000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4090</v>
      </c>
      <c r="R28" s="373"/>
      <c r="S28" s="373"/>
      <c r="T28" s="373"/>
      <c r="U28" s="373"/>
      <c r="V28" s="374"/>
      <c r="W28" s="462"/>
      <c r="X28" s="399"/>
      <c r="Y28" s="400"/>
      <c r="Z28" s="375" t="s">
        <v>174</v>
      </c>
      <c r="AA28" s="376"/>
      <c r="AB28" s="376"/>
      <c r="AC28" s="376"/>
      <c r="AD28" s="376"/>
      <c r="AE28" s="376"/>
      <c r="AF28" s="376"/>
      <c r="AG28" s="377"/>
      <c r="AH28" s="372">
        <v>4</v>
      </c>
      <c r="AI28" s="373"/>
      <c r="AJ28" s="373"/>
      <c r="AK28" s="373"/>
      <c r="AL28" s="374"/>
      <c r="AM28" s="372">
        <v>11116</v>
      </c>
      <c r="AN28" s="373"/>
      <c r="AO28" s="373"/>
      <c r="AP28" s="373"/>
      <c r="AQ28" s="373"/>
      <c r="AR28" s="374"/>
      <c r="AS28" s="372">
        <v>2779</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1655960</v>
      </c>
      <c r="BO28" s="449"/>
      <c r="BP28" s="449"/>
      <c r="BQ28" s="449"/>
      <c r="BR28" s="449"/>
      <c r="BS28" s="449"/>
      <c r="BT28" s="449"/>
      <c r="BU28" s="450"/>
      <c r="BV28" s="448">
        <v>2194881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16</v>
      </c>
      <c r="M29" s="373"/>
      <c r="N29" s="373"/>
      <c r="O29" s="373"/>
      <c r="P29" s="374"/>
      <c r="Q29" s="372">
        <v>3720</v>
      </c>
      <c r="R29" s="373"/>
      <c r="S29" s="373"/>
      <c r="T29" s="373"/>
      <c r="U29" s="373"/>
      <c r="V29" s="374"/>
      <c r="W29" s="463"/>
      <c r="X29" s="464"/>
      <c r="Y29" s="465"/>
      <c r="Z29" s="375" t="s">
        <v>177</v>
      </c>
      <c r="AA29" s="376"/>
      <c r="AB29" s="376"/>
      <c r="AC29" s="376"/>
      <c r="AD29" s="376"/>
      <c r="AE29" s="376"/>
      <c r="AF29" s="376"/>
      <c r="AG29" s="377"/>
      <c r="AH29" s="372">
        <v>645</v>
      </c>
      <c r="AI29" s="373"/>
      <c r="AJ29" s="373"/>
      <c r="AK29" s="373"/>
      <c r="AL29" s="374"/>
      <c r="AM29" s="372">
        <v>1939498</v>
      </c>
      <c r="AN29" s="373"/>
      <c r="AO29" s="373"/>
      <c r="AP29" s="373"/>
      <c r="AQ29" s="373"/>
      <c r="AR29" s="374"/>
      <c r="AS29" s="372">
        <v>3007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1002845</v>
      </c>
      <c r="BO29" s="420"/>
      <c r="BP29" s="420"/>
      <c r="BQ29" s="420"/>
      <c r="BR29" s="420"/>
      <c r="BS29" s="420"/>
      <c r="BT29" s="420"/>
      <c r="BU29" s="421"/>
      <c r="BV29" s="419">
        <v>971203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2492284</v>
      </c>
      <c r="BO30" s="454"/>
      <c r="BP30" s="454"/>
      <c r="BQ30" s="454"/>
      <c r="BR30" s="454"/>
      <c r="BS30" s="454"/>
      <c r="BT30" s="454"/>
      <c r="BU30" s="455"/>
      <c r="BV30" s="453">
        <v>2558185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IF('各会計、関係団体の財政状況及び健全化判断比率'!B35="","",'各会計、関係団体の財政状況及び健全化判断比率'!B35)</f>
        <v>宅地造成事業特別会計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愛知県後期高齢者医療広域連合(一
般会計)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新城市土地開発公社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工業用水道事業会計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愛知県後期高齢者医療広域連合(後
期高齢者医療特別会計)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農林業公社しんしろ</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国民健康保険診療所特別会計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東三河広域連合（一般会計）</v>
      </c>
      <c r="BZ36" s="368"/>
      <c r="CA36" s="368"/>
      <c r="CB36" s="368"/>
      <c r="CC36" s="368"/>
      <c r="CD36" s="368"/>
      <c r="CE36" s="368"/>
      <c r="CF36" s="368"/>
      <c r="CG36" s="368"/>
      <c r="CH36" s="368"/>
      <c r="CI36" s="368"/>
      <c r="CJ36" s="368"/>
      <c r="CK36" s="368"/>
      <c r="CL36" s="368"/>
      <c r="CM36" s="368"/>
      <c r="CN36" s="169"/>
      <c r="CO36" s="367">
        <f t="shared" si="3"/>
        <v>16</v>
      </c>
      <c r="CP36" s="367"/>
      <c r="CQ36" s="368" t="str">
        <f>IF('各会計、関係団体の財政状況及び健全化判断比率'!BS9="","",'各会計、関係団体の財政状況及び健全化判断比率'!BS9)</f>
        <v>つくで手作り村</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8</v>
      </c>
      <c r="AN37" s="367"/>
      <c r="AO37" s="368" t="str">
        <f>IF('各会計、関係団体の財政状況及び健全化判断比率'!B34="","",'各会計、関係団体の財政状況及び健全化判断比率'!B34)</f>
        <v>病院事業会計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東三河広域連合（介護保険事業特別会計）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JamarRxsxrv4CiN1QEnhSa76D4MZ/lryMfyL0r5cPxpgPPWhRkRRhSKC5jkMc8l8sWG2Qx3LFhTaDMUqnK7tMg==" saltValue="x5ncrOeCYBPk8AkBkh4Y3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election activeCell="B1" sqref="B1:DI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0" t="s">
        <v>536</v>
      </c>
      <c r="D34" s="1150"/>
      <c r="E34" s="1151"/>
      <c r="F34" s="32">
        <v>17.72</v>
      </c>
      <c r="G34" s="33">
        <v>21.73</v>
      </c>
      <c r="H34" s="33">
        <v>23.44</v>
      </c>
      <c r="I34" s="33">
        <v>22.56</v>
      </c>
      <c r="J34" s="34">
        <v>19.34</v>
      </c>
      <c r="K34" s="22"/>
      <c r="L34" s="22"/>
      <c r="M34" s="22"/>
      <c r="N34" s="22"/>
      <c r="O34" s="22"/>
      <c r="P34" s="22"/>
    </row>
    <row r="35" spans="1:16" ht="39" customHeight="1" x14ac:dyDescent="0.15">
      <c r="A35" s="22"/>
      <c r="B35" s="35"/>
      <c r="C35" s="1144" t="s">
        <v>537</v>
      </c>
      <c r="D35" s="1145"/>
      <c r="E35" s="1146"/>
      <c r="F35" s="36">
        <v>5.42</v>
      </c>
      <c r="G35" s="37">
        <v>8.58</v>
      </c>
      <c r="H35" s="37">
        <v>10.01</v>
      </c>
      <c r="I35" s="37">
        <v>8.59</v>
      </c>
      <c r="J35" s="38">
        <v>9.06</v>
      </c>
      <c r="K35" s="22"/>
      <c r="L35" s="22"/>
      <c r="M35" s="22"/>
      <c r="N35" s="22"/>
      <c r="O35" s="22"/>
      <c r="P35" s="22"/>
    </row>
    <row r="36" spans="1:16" ht="39" customHeight="1" x14ac:dyDescent="0.15">
      <c r="A36" s="22"/>
      <c r="B36" s="35"/>
      <c r="C36" s="1144" t="s">
        <v>538</v>
      </c>
      <c r="D36" s="1145"/>
      <c r="E36" s="1146"/>
      <c r="F36" s="36">
        <v>3.85</v>
      </c>
      <c r="G36" s="37">
        <v>4.5999999999999996</v>
      </c>
      <c r="H36" s="37">
        <v>4.3</v>
      </c>
      <c r="I36" s="37">
        <v>4.1500000000000004</v>
      </c>
      <c r="J36" s="38">
        <v>4.41</v>
      </c>
      <c r="K36" s="22"/>
      <c r="L36" s="22"/>
      <c r="M36" s="22"/>
      <c r="N36" s="22"/>
      <c r="O36" s="22"/>
      <c r="P36" s="22"/>
    </row>
    <row r="37" spans="1:16" ht="39" customHeight="1" x14ac:dyDescent="0.15">
      <c r="A37" s="22"/>
      <c r="B37" s="35"/>
      <c r="C37" s="1144" t="s">
        <v>539</v>
      </c>
      <c r="D37" s="1145"/>
      <c r="E37" s="1146"/>
      <c r="F37" s="36">
        <v>2.3199999999999998</v>
      </c>
      <c r="G37" s="37">
        <v>3.16</v>
      </c>
      <c r="H37" s="37">
        <v>3.57</v>
      </c>
      <c r="I37" s="37">
        <v>3.95</v>
      </c>
      <c r="J37" s="38">
        <v>3.65</v>
      </c>
      <c r="K37" s="22"/>
      <c r="L37" s="22"/>
      <c r="M37" s="22"/>
      <c r="N37" s="22"/>
      <c r="O37" s="22"/>
      <c r="P37" s="22"/>
    </row>
    <row r="38" spans="1:16" ht="39" customHeight="1" x14ac:dyDescent="0.15">
      <c r="A38" s="22"/>
      <c r="B38" s="35"/>
      <c r="C38" s="1144" t="s">
        <v>540</v>
      </c>
      <c r="D38" s="1145"/>
      <c r="E38" s="1146"/>
      <c r="F38" s="36">
        <v>0.41</v>
      </c>
      <c r="G38" s="37">
        <v>0.42</v>
      </c>
      <c r="H38" s="37">
        <v>0.45</v>
      </c>
      <c r="I38" s="37">
        <v>0.48</v>
      </c>
      <c r="J38" s="38">
        <v>0.48</v>
      </c>
      <c r="K38" s="22"/>
      <c r="L38" s="22"/>
      <c r="M38" s="22"/>
      <c r="N38" s="22"/>
      <c r="O38" s="22"/>
      <c r="P38" s="22"/>
    </row>
    <row r="39" spans="1:16" ht="39" customHeight="1" x14ac:dyDescent="0.15">
      <c r="A39" s="22"/>
      <c r="B39" s="35"/>
      <c r="C39" s="1144" t="s">
        <v>541</v>
      </c>
      <c r="D39" s="1145"/>
      <c r="E39" s="1146"/>
      <c r="F39" s="36">
        <v>0.12</v>
      </c>
      <c r="G39" s="37">
        <v>0.12</v>
      </c>
      <c r="H39" s="37">
        <v>0.13</v>
      </c>
      <c r="I39" s="37">
        <v>0.15</v>
      </c>
      <c r="J39" s="38">
        <v>0.17</v>
      </c>
      <c r="K39" s="22"/>
      <c r="L39" s="22"/>
      <c r="M39" s="22"/>
      <c r="N39" s="22"/>
      <c r="O39" s="22"/>
      <c r="P39" s="22"/>
    </row>
    <row r="40" spans="1:16" ht="39" customHeight="1" x14ac:dyDescent="0.15">
      <c r="A40" s="22"/>
      <c r="B40" s="35"/>
      <c r="C40" s="1144" t="s">
        <v>542</v>
      </c>
      <c r="D40" s="1145"/>
      <c r="E40" s="1146"/>
      <c r="F40" s="36">
        <v>0.22</v>
      </c>
      <c r="G40" s="37">
        <v>0.23</v>
      </c>
      <c r="H40" s="37">
        <v>0.28000000000000003</v>
      </c>
      <c r="I40" s="37">
        <v>0.23</v>
      </c>
      <c r="J40" s="38">
        <v>0.08</v>
      </c>
      <c r="K40" s="22"/>
      <c r="L40" s="22"/>
      <c r="M40" s="22"/>
      <c r="N40" s="22"/>
      <c r="O40" s="22"/>
      <c r="P40" s="22"/>
    </row>
    <row r="41" spans="1:16" ht="39" customHeight="1" x14ac:dyDescent="0.15">
      <c r="A41" s="22"/>
      <c r="B41" s="35"/>
      <c r="C41" s="1144" t="s">
        <v>543</v>
      </c>
      <c r="D41" s="1145"/>
      <c r="E41" s="1146"/>
      <c r="F41" s="36">
        <v>0.02</v>
      </c>
      <c r="G41" s="37">
        <v>0.01</v>
      </c>
      <c r="H41" s="37">
        <v>0.02</v>
      </c>
      <c r="I41" s="37">
        <v>0.01</v>
      </c>
      <c r="J41" s="38">
        <v>0.01</v>
      </c>
      <c r="K41" s="22"/>
      <c r="L41" s="22"/>
      <c r="M41" s="22"/>
      <c r="N41" s="22"/>
      <c r="O41" s="22"/>
      <c r="P41" s="22"/>
    </row>
    <row r="42" spans="1:16" ht="39" customHeight="1" x14ac:dyDescent="0.15">
      <c r="A42" s="22"/>
      <c r="B42" s="39"/>
      <c r="C42" s="1144" t="s">
        <v>544</v>
      </c>
      <c r="D42" s="1145"/>
      <c r="E42" s="1146"/>
      <c r="F42" s="36" t="s">
        <v>489</v>
      </c>
      <c r="G42" s="37" t="s">
        <v>489</v>
      </c>
      <c r="H42" s="37" t="s">
        <v>489</v>
      </c>
      <c r="I42" s="37" t="s">
        <v>489</v>
      </c>
      <c r="J42" s="38" t="s">
        <v>489</v>
      </c>
      <c r="K42" s="22"/>
      <c r="L42" s="22"/>
      <c r="M42" s="22"/>
      <c r="N42" s="22"/>
      <c r="O42" s="22"/>
      <c r="P42" s="22"/>
    </row>
    <row r="43" spans="1:16" ht="39" customHeight="1" thickBot="1" x14ac:dyDescent="0.2">
      <c r="A43" s="22"/>
      <c r="B43" s="40"/>
      <c r="C43" s="1147" t="s">
        <v>545</v>
      </c>
      <c r="D43" s="1148"/>
      <c r="E43" s="1149"/>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6bzurS2NKytDEhwnBqVReRF6foD1F/MWCiZ2eoKitWNTLQwrSqrRiBpGZDon/oyXoxp9xzErznrfCXUbib69A==" saltValue="sXIsFEEVzGAfRu8HpD98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election activeCell="B1" sqref="B1:DI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5" t="s">
        <v>9</v>
      </c>
      <c r="C45" s="1176"/>
      <c r="D45" s="58"/>
      <c r="E45" s="1181" t="s">
        <v>10</v>
      </c>
      <c r="F45" s="1181"/>
      <c r="G45" s="1181"/>
      <c r="H45" s="1181"/>
      <c r="I45" s="1181"/>
      <c r="J45" s="1182"/>
      <c r="K45" s="59">
        <v>2708</v>
      </c>
      <c r="L45" s="60">
        <v>2831</v>
      </c>
      <c r="M45" s="60">
        <v>3003</v>
      </c>
      <c r="N45" s="60">
        <v>2899</v>
      </c>
      <c r="O45" s="61">
        <v>2947</v>
      </c>
      <c r="P45" s="48"/>
      <c r="Q45" s="48"/>
      <c r="R45" s="48"/>
      <c r="S45" s="48"/>
      <c r="T45" s="48"/>
      <c r="U45" s="48"/>
    </row>
    <row r="46" spans="1:21" ht="30.75" customHeight="1" x14ac:dyDescent="0.15">
      <c r="A46" s="48"/>
      <c r="B46" s="1177"/>
      <c r="C46" s="1178"/>
      <c r="D46" s="62"/>
      <c r="E46" s="1154" t="s">
        <v>11</v>
      </c>
      <c r="F46" s="1154"/>
      <c r="G46" s="1154"/>
      <c r="H46" s="1154"/>
      <c r="I46" s="1154"/>
      <c r="J46" s="1155"/>
      <c r="K46" s="63" t="s">
        <v>489</v>
      </c>
      <c r="L46" s="64" t="s">
        <v>489</v>
      </c>
      <c r="M46" s="64" t="s">
        <v>489</v>
      </c>
      <c r="N46" s="64" t="s">
        <v>489</v>
      </c>
      <c r="O46" s="65" t="s">
        <v>489</v>
      </c>
      <c r="P46" s="48"/>
      <c r="Q46" s="48"/>
      <c r="R46" s="48"/>
      <c r="S46" s="48"/>
      <c r="T46" s="48"/>
      <c r="U46" s="48"/>
    </row>
    <row r="47" spans="1:21" ht="30.75" customHeight="1" x14ac:dyDescent="0.15">
      <c r="A47" s="48"/>
      <c r="B47" s="1177"/>
      <c r="C47" s="1178"/>
      <c r="D47" s="62"/>
      <c r="E47" s="1154" t="s">
        <v>12</v>
      </c>
      <c r="F47" s="1154"/>
      <c r="G47" s="1154"/>
      <c r="H47" s="1154"/>
      <c r="I47" s="1154"/>
      <c r="J47" s="1155"/>
      <c r="K47" s="63" t="s">
        <v>489</v>
      </c>
      <c r="L47" s="64" t="s">
        <v>489</v>
      </c>
      <c r="M47" s="64" t="s">
        <v>489</v>
      </c>
      <c r="N47" s="64" t="s">
        <v>489</v>
      </c>
      <c r="O47" s="65" t="s">
        <v>489</v>
      </c>
      <c r="P47" s="48"/>
      <c r="Q47" s="48"/>
      <c r="R47" s="48"/>
      <c r="S47" s="48"/>
      <c r="T47" s="48"/>
      <c r="U47" s="48"/>
    </row>
    <row r="48" spans="1:21" ht="30.75" customHeight="1" x14ac:dyDescent="0.15">
      <c r="A48" s="48"/>
      <c r="B48" s="1177"/>
      <c r="C48" s="1178"/>
      <c r="D48" s="62"/>
      <c r="E48" s="1154" t="s">
        <v>13</v>
      </c>
      <c r="F48" s="1154"/>
      <c r="G48" s="1154"/>
      <c r="H48" s="1154"/>
      <c r="I48" s="1154"/>
      <c r="J48" s="1155"/>
      <c r="K48" s="63">
        <v>904</v>
      </c>
      <c r="L48" s="64">
        <v>855</v>
      </c>
      <c r="M48" s="64">
        <v>824</v>
      </c>
      <c r="N48" s="64">
        <v>674</v>
      </c>
      <c r="O48" s="65">
        <v>435</v>
      </c>
      <c r="P48" s="48"/>
      <c r="Q48" s="48"/>
      <c r="R48" s="48"/>
      <c r="S48" s="48"/>
      <c r="T48" s="48"/>
      <c r="U48" s="48"/>
    </row>
    <row r="49" spans="1:21" ht="30.75" customHeight="1" x14ac:dyDescent="0.15">
      <c r="A49" s="48"/>
      <c r="B49" s="1177"/>
      <c r="C49" s="1178"/>
      <c r="D49" s="62"/>
      <c r="E49" s="1154" t="s">
        <v>14</v>
      </c>
      <c r="F49" s="1154"/>
      <c r="G49" s="1154"/>
      <c r="H49" s="1154"/>
      <c r="I49" s="1154"/>
      <c r="J49" s="1155"/>
      <c r="K49" s="63" t="s">
        <v>489</v>
      </c>
      <c r="L49" s="64" t="s">
        <v>489</v>
      </c>
      <c r="M49" s="64" t="s">
        <v>489</v>
      </c>
      <c r="N49" s="64" t="s">
        <v>489</v>
      </c>
      <c r="O49" s="65" t="s">
        <v>489</v>
      </c>
      <c r="P49" s="48"/>
      <c r="Q49" s="48"/>
      <c r="R49" s="48"/>
      <c r="S49" s="48"/>
      <c r="T49" s="48"/>
      <c r="U49" s="48"/>
    </row>
    <row r="50" spans="1:21" ht="30.75" customHeight="1" x14ac:dyDescent="0.15">
      <c r="A50" s="48"/>
      <c r="B50" s="1177"/>
      <c r="C50" s="1178"/>
      <c r="D50" s="62"/>
      <c r="E50" s="1154" t="s">
        <v>15</v>
      </c>
      <c r="F50" s="1154"/>
      <c r="G50" s="1154"/>
      <c r="H50" s="1154"/>
      <c r="I50" s="1154"/>
      <c r="J50" s="1155"/>
      <c r="K50" s="63">
        <v>14</v>
      </c>
      <c r="L50" s="64">
        <v>14</v>
      </c>
      <c r="M50" s="64">
        <v>14</v>
      </c>
      <c r="N50" s="64">
        <v>14</v>
      </c>
      <c r="O50" s="65">
        <v>14</v>
      </c>
      <c r="P50" s="48"/>
      <c r="Q50" s="48"/>
      <c r="R50" s="48"/>
      <c r="S50" s="48"/>
      <c r="T50" s="48"/>
      <c r="U50" s="48"/>
    </row>
    <row r="51" spans="1:21" ht="30.75" customHeight="1" x14ac:dyDescent="0.15">
      <c r="A51" s="48"/>
      <c r="B51" s="1179"/>
      <c r="C51" s="1180"/>
      <c r="D51" s="66"/>
      <c r="E51" s="1154" t="s">
        <v>16</v>
      </c>
      <c r="F51" s="1154"/>
      <c r="G51" s="1154"/>
      <c r="H51" s="1154"/>
      <c r="I51" s="1154"/>
      <c r="J51" s="1155"/>
      <c r="K51" s="63" t="s">
        <v>489</v>
      </c>
      <c r="L51" s="64" t="s">
        <v>489</v>
      </c>
      <c r="M51" s="64" t="s">
        <v>489</v>
      </c>
      <c r="N51" s="64" t="s">
        <v>489</v>
      </c>
      <c r="O51" s="65" t="s">
        <v>489</v>
      </c>
      <c r="P51" s="48"/>
      <c r="Q51" s="48"/>
      <c r="R51" s="48"/>
      <c r="S51" s="48"/>
      <c r="T51" s="48"/>
      <c r="U51" s="48"/>
    </row>
    <row r="52" spans="1:21" ht="30.75" customHeight="1" x14ac:dyDescent="0.15">
      <c r="A52" s="48"/>
      <c r="B52" s="1152" t="s">
        <v>17</v>
      </c>
      <c r="C52" s="1153"/>
      <c r="D52" s="66"/>
      <c r="E52" s="1154" t="s">
        <v>18</v>
      </c>
      <c r="F52" s="1154"/>
      <c r="G52" s="1154"/>
      <c r="H52" s="1154"/>
      <c r="I52" s="1154"/>
      <c r="J52" s="1155"/>
      <c r="K52" s="63">
        <v>2729</v>
      </c>
      <c r="L52" s="64">
        <v>2795</v>
      </c>
      <c r="M52" s="64">
        <v>2696</v>
      </c>
      <c r="N52" s="64">
        <v>2649</v>
      </c>
      <c r="O52" s="65">
        <v>2641</v>
      </c>
      <c r="P52" s="48"/>
      <c r="Q52" s="48"/>
      <c r="R52" s="48"/>
      <c r="S52" s="48"/>
      <c r="T52" s="48"/>
      <c r="U52" s="48"/>
    </row>
    <row r="53" spans="1:21" ht="30.75" customHeight="1" thickBot="1" x14ac:dyDescent="0.2">
      <c r="A53" s="48"/>
      <c r="B53" s="1156" t="s">
        <v>19</v>
      </c>
      <c r="C53" s="1157"/>
      <c r="D53" s="67"/>
      <c r="E53" s="1158" t="s">
        <v>20</v>
      </c>
      <c r="F53" s="1158"/>
      <c r="G53" s="1158"/>
      <c r="H53" s="1158"/>
      <c r="I53" s="1158"/>
      <c r="J53" s="1159"/>
      <c r="K53" s="68">
        <v>897</v>
      </c>
      <c r="L53" s="69">
        <v>905</v>
      </c>
      <c r="M53" s="69">
        <v>1145</v>
      </c>
      <c r="N53" s="69">
        <v>938</v>
      </c>
      <c r="O53" s="70">
        <v>755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0" t="s">
        <v>24</v>
      </c>
      <c r="C58" s="1161"/>
      <c r="D58" s="1166" t="s">
        <v>25</v>
      </c>
      <c r="E58" s="1167"/>
      <c r="F58" s="1167"/>
      <c r="G58" s="1167"/>
      <c r="H58" s="1167"/>
      <c r="I58" s="1167"/>
      <c r="J58" s="1168"/>
      <c r="K58" s="83" t="s">
        <v>551</v>
      </c>
      <c r="L58" s="84" t="s">
        <v>551</v>
      </c>
      <c r="M58" s="84" t="s">
        <v>551</v>
      </c>
      <c r="N58" s="84" t="s">
        <v>551</v>
      </c>
      <c r="O58" s="85" t="s">
        <v>551</v>
      </c>
    </row>
    <row r="59" spans="1:21" ht="31.5" customHeight="1" x14ac:dyDescent="0.15">
      <c r="B59" s="1162"/>
      <c r="C59" s="1163"/>
      <c r="D59" s="1169" t="s">
        <v>26</v>
      </c>
      <c r="E59" s="1170"/>
      <c r="F59" s="1170"/>
      <c r="G59" s="1170"/>
      <c r="H59" s="1170"/>
      <c r="I59" s="1170"/>
      <c r="J59" s="1171"/>
      <c r="K59" s="86" t="s">
        <v>551</v>
      </c>
      <c r="L59" s="87" t="s">
        <v>551</v>
      </c>
      <c r="M59" s="87" t="s">
        <v>551</v>
      </c>
      <c r="N59" s="87" t="s">
        <v>551</v>
      </c>
      <c r="O59" s="88" t="s">
        <v>551</v>
      </c>
    </row>
    <row r="60" spans="1:21" ht="31.5" customHeight="1" thickBot="1" x14ac:dyDescent="0.2">
      <c r="B60" s="1164"/>
      <c r="C60" s="1165"/>
      <c r="D60" s="1172" t="s">
        <v>27</v>
      </c>
      <c r="E60" s="1173"/>
      <c r="F60" s="1173"/>
      <c r="G60" s="1173"/>
      <c r="H60" s="1173"/>
      <c r="I60" s="1173"/>
      <c r="J60" s="1174"/>
      <c r="K60" s="89" t="s">
        <v>551</v>
      </c>
      <c r="L60" s="90" t="s">
        <v>551</v>
      </c>
      <c r="M60" s="90" t="s">
        <v>551</v>
      </c>
      <c r="N60" s="90" t="s">
        <v>551</v>
      </c>
      <c r="O60" s="91" t="s">
        <v>551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Sknf9e2KC9IPz0xek4gw+p+BIrQy3rxqUfZK3L2Y5waf97DRh7rdmhRNCJUmZfkrXx0pMOl0J8R7kdJInkROg==" saltValue="hMGDPeCJUBIVoWxfK19iv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election activeCell="B1" sqref="B1:DI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5" t="s">
        <v>30</v>
      </c>
      <c r="C41" s="1196"/>
      <c r="D41" s="105"/>
      <c r="E41" s="1197" t="s">
        <v>31</v>
      </c>
      <c r="F41" s="1197"/>
      <c r="G41" s="1197"/>
      <c r="H41" s="1198"/>
      <c r="I41" s="343">
        <v>28929</v>
      </c>
      <c r="J41" s="344">
        <v>29140</v>
      </c>
      <c r="K41" s="344">
        <v>28575</v>
      </c>
      <c r="L41" s="344">
        <v>28672</v>
      </c>
      <c r="M41" s="345">
        <v>28535</v>
      </c>
    </row>
    <row r="42" spans="2:13" ht="27.75" customHeight="1" x14ac:dyDescent="0.15">
      <c r="B42" s="1185"/>
      <c r="C42" s="1186"/>
      <c r="D42" s="106"/>
      <c r="E42" s="1189" t="s">
        <v>32</v>
      </c>
      <c r="F42" s="1189"/>
      <c r="G42" s="1189"/>
      <c r="H42" s="1190"/>
      <c r="I42" s="346">
        <v>141</v>
      </c>
      <c r="J42" s="347">
        <v>129</v>
      </c>
      <c r="K42" s="347">
        <v>129</v>
      </c>
      <c r="L42" s="347">
        <v>129</v>
      </c>
      <c r="M42" s="348">
        <v>115</v>
      </c>
    </row>
    <row r="43" spans="2:13" ht="27.75" customHeight="1" x14ac:dyDescent="0.15">
      <c r="B43" s="1185"/>
      <c r="C43" s="1186"/>
      <c r="D43" s="106"/>
      <c r="E43" s="1189" t="s">
        <v>33</v>
      </c>
      <c r="F43" s="1189"/>
      <c r="G43" s="1189"/>
      <c r="H43" s="1190"/>
      <c r="I43" s="346">
        <v>7626</v>
      </c>
      <c r="J43" s="347">
        <v>7183</v>
      </c>
      <c r="K43" s="347">
        <v>6122</v>
      </c>
      <c r="L43" s="347">
        <v>5481</v>
      </c>
      <c r="M43" s="348">
        <v>5110</v>
      </c>
    </row>
    <row r="44" spans="2:13" ht="27.75" customHeight="1" x14ac:dyDescent="0.15">
      <c r="B44" s="1185"/>
      <c r="C44" s="1186"/>
      <c r="D44" s="106"/>
      <c r="E44" s="1189" t="s">
        <v>34</v>
      </c>
      <c r="F44" s="1189"/>
      <c r="G44" s="1189"/>
      <c r="H44" s="1190"/>
      <c r="I44" s="346" t="s">
        <v>489</v>
      </c>
      <c r="J44" s="347" t="s">
        <v>489</v>
      </c>
      <c r="K44" s="347" t="s">
        <v>489</v>
      </c>
      <c r="L44" s="347" t="s">
        <v>489</v>
      </c>
      <c r="M44" s="348" t="s">
        <v>489</v>
      </c>
    </row>
    <row r="45" spans="2:13" ht="27.75" customHeight="1" x14ac:dyDescent="0.15">
      <c r="B45" s="1185"/>
      <c r="C45" s="1186"/>
      <c r="D45" s="106"/>
      <c r="E45" s="1189" t="s">
        <v>35</v>
      </c>
      <c r="F45" s="1189"/>
      <c r="G45" s="1189"/>
      <c r="H45" s="1190"/>
      <c r="I45" s="346">
        <v>4312</v>
      </c>
      <c r="J45" s="347">
        <v>4271</v>
      </c>
      <c r="K45" s="347">
        <v>4331</v>
      </c>
      <c r="L45" s="347">
        <v>4515</v>
      </c>
      <c r="M45" s="348">
        <v>4565</v>
      </c>
    </row>
    <row r="46" spans="2:13" ht="27.75" customHeight="1" x14ac:dyDescent="0.15">
      <c r="B46" s="1185"/>
      <c r="C46" s="1186"/>
      <c r="D46" s="107"/>
      <c r="E46" s="1189" t="s">
        <v>36</v>
      </c>
      <c r="F46" s="1189"/>
      <c r="G46" s="1189"/>
      <c r="H46" s="1190"/>
      <c r="I46" s="346">
        <v>503</v>
      </c>
      <c r="J46" s="347">
        <v>505</v>
      </c>
      <c r="K46" s="347">
        <v>366</v>
      </c>
      <c r="L46" s="347">
        <v>326</v>
      </c>
      <c r="M46" s="348">
        <v>295</v>
      </c>
    </row>
    <row r="47" spans="2:13" ht="27.75" customHeight="1" x14ac:dyDescent="0.15">
      <c r="B47" s="1185"/>
      <c r="C47" s="1186"/>
      <c r="D47" s="108"/>
      <c r="E47" s="1199" t="s">
        <v>37</v>
      </c>
      <c r="F47" s="1200"/>
      <c r="G47" s="1200"/>
      <c r="H47" s="1201"/>
      <c r="I47" s="346" t="s">
        <v>489</v>
      </c>
      <c r="J47" s="347" t="s">
        <v>489</v>
      </c>
      <c r="K47" s="347" t="s">
        <v>489</v>
      </c>
      <c r="L47" s="347" t="s">
        <v>489</v>
      </c>
      <c r="M47" s="348" t="s">
        <v>489</v>
      </c>
    </row>
    <row r="48" spans="2:13" ht="27.75" customHeight="1" x14ac:dyDescent="0.15">
      <c r="B48" s="1185"/>
      <c r="C48" s="1186"/>
      <c r="D48" s="106"/>
      <c r="E48" s="1189" t="s">
        <v>38</v>
      </c>
      <c r="F48" s="1189"/>
      <c r="G48" s="1189"/>
      <c r="H48" s="1190"/>
      <c r="I48" s="346" t="s">
        <v>489</v>
      </c>
      <c r="J48" s="347" t="s">
        <v>489</v>
      </c>
      <c r="K48" s="347" t="s">
        <v>489</v>
      </c>
      <c r="L48" s="347" t="s">
        <v>489</v>
      </c>
      <c r="M48" s="348" t="s">
        <v>489</v>
      </c>
    </row>
    <row r="49" spans="2:13" ht="27.75" customHeight="1" x14ac:dyDescent="0.15">
      <c r="B49" s="1187"/>
      <c r="C49" s="1188"/>
      <c r="D49" s="106"/>
      <c r="E49" s="1189" t="s">
        <v>39</v>
      </c>
      <c r="F49" s="1189"/>
      <c r="G49" s="1189"/>
      <c r="H49" s="1190"/>
      <c r="I49" s="346" t="s">
        <v>489</v>
      </c>
      <c r="J49" s="347" t="s">
        <v>489</v>
      </c>
      <c r="K49" s="347" t="s">
        <v>489</v>
      </c>
      <c r="L49" s="347" t="s">
        <v>489</v>
      </c>
      <c r="M49" s="348" t="s">
        <v>489</v>
      </c>
    </row>
    <row r="50" spans="2:13" ht="27.75" customHeight="1" x14ac:dyDescent="0.15">
      <c r="B50" s="1183" t="s">
        <v>40</v>
      </c>
      <c r="C50" s="1184"/>
      <c r="D50" s="109"/>
      <c r="E50" s="1189" t="s">
        <v>41</v>
      </c>
      <c r="F50" s="1189"/>
      <c r="G50" s="1189"/>
      <c r="H50" s="1190"/>
      <c r="I50" s="346">
        <v>5191</v>
      </c>
      <c r="J50" s="347">
        <v>5950</v>
      </c>
      <c r="K50" s="347">
        <v>5934</v>
      </c>
      <c r="L50" s="347">
        <v>5535</v>
      </c>
      <c r="M50" s="348">
        <v>4615</v>
      </c>
    </row>
    <row r="51" spans="2:13" ht="27.75" customHeight="1" x14ac:dyDescent="0.15">
      <c r="B51" s="1185"/>
      <c r="C51" s="1186"/>
      <c r="D51" s="106"/>
      <c r="E51" s="1189" t="s">
        <v>42</v>
      </c>
      <c r="F51" s="1189"/>
      <c r="G51" s="1189"/>
      <c r="H51" s="1190"/>
      <c r="I51" s="346">
        <v>2403</v>
      </c>
      <c r="J51" s="347">
        <v>2121</v>
      </c>
      <c r="K51" s="347">
        <v>1832</v>
      </c>
      <c r="L51" s="347">
        <v>1761</v>
      </c>
      <c r="M51" s="348">
        <v>1818</v>
      </c>
    </row>
    <row r="52" spans="2:13" ht="27.75" customHeight="1" x14ac:dyDescent="0.15">
      <c r="B52" s="1187"/>
      <c r="C52" s="1188"/>
      <c r="D52" s="106"/>
      <c r="E52" s="1189" t="s">
        <v>43</v>
      </c>
      <c r="F52" s="1189"/>
      <c r="G52" s="1189"/>
      <c r="H52" s="1190"/>
      <c r="I52" s="346">
        <v>26134</v>
      </c>
      <c r="J52" s="347">
        <v>26505</v>
      </c>
      <c r="K52" s="347">
        <v>25949</v>
      </c>
      <c r="L52" s="347">
        <v>25663</v>
      </c>
      <c r="M52" s="348">
        <v>25045</v>
      </c>
    </row>
    <row r="53" spans="2:13" ht="27.75" customHeight="1" thickBot="1" x14ac:dyDescent="0.2">
      <c r="B53" s="1191" t="s">
        <v>19</v>
      </c>
      <c r="C53" s="1192"/>
      <c r="D53" s="110"/>
      <c r="E53" s="1193" t="s">
        <v>44</v>
      </c>
      <c r="F53" s="1193"/>
      <c r="G53" s="1193"/>
      <c r="H53" s="1194"/>
      <c r="I53" s="349">
        <v>7782</v>
      </c>
      <c r="J53" s="350">
        <v>6653</v>
      </c>
      <c r="K53" s="350">
        <v>5806</v>
      </c>
      <c r="L53" s="350">
        <v>6162</v>
      </c>
      <c r="M53" s="351">
        <v>7142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7+nq/Bvbv2mgZ3VfgYFf+PO/dGp0Izg1SpG+XPUgyWOUssGVx7ZsJzSNqiR0nx7GhCRa2jaD/9IVIkFGTMc5sQ==" saltValue="+diIR4Nv1NT12uL39myU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Normal="100" zoomScaleSheetLayoutView="100" workbookViewId="0">
      <selection activeCell="B1" sqref="B1:DI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0" t="s">
        <v>46</v>
      </c>
      <c r="D55" s="1210"/>
      <c r="E55" s="1211"/>
      <c r="F55" s="352">
        <v>2563</v>
      </c>
      <c r="G55" s="352">
        <v>2195</v>
      </c>
      <c r="H55" s="353">
        <v>1656</v>
      </c>
    </row>
    <row r="56" spans="2:8" ht="52.5" customHeight="1" x14ac:dyDescent="0.15">
      <c r="B56" s="122"/>
      <c r="C56" s="1212" t="s">
        <v>47</v>
      </c>
      <c r="D56" s="1212"/>
      <c r="E56" s="1213"/>
      <c r="F56" s="354">
        <v>948</v>
      </c>
      <c r="G56" s="354">
        <v>971</v>
      </c>
      <c r="H56" s="355">
        <v>1003</v>
      </c>
    </row>
    <row r="57" spans="2:8" ht="53.25" customHeight="1" x14ac:dyDescent="0.15">
      <c r="B57" s="122"/>
      <c r="C57" s="1214" t="s">
        <v>48</v>
      </c>
      <c r="D57" s="1214"/>
      <c r="E57" s="1215"/>
      <c r="F57" s="356">
        <v>2557</v>
      </c>
      <c r="G57" s="356">
        <v>2558</v>
      </c>
      <c r="H57" s="357">
        <v>2492</v>
      </c>
    </row>
    <row r="58" spans="2:8" ht="45.75" customHeight="1" x14ac:dyDescent="0.15">
      <c r="B58" s="123"/>
      <c r="C58" s="1202" t="s">
        <v>559</v>
      </c>
      <c r="D58" s="1203"/>
      <c r="E58" s="1204"/>
      <c r="F58" s="358">
        <v>1291</v>
      </c>
      <c r="G58" s="358">
        <v>1229</v>
      </c>
      <c r="H58" s="359">
        <v>1164</v>
      </c>
    </row>
    <row r="59" spans="2:8" ht="45.75" customHeight="1" x14ac:dyDescent="0.15">
      <c r="B59" s="123"/>
      <c r="C59" s="1202" t="s">
        <v>560</v>
      </c>
      <c r="D59" s="1203"/>
      <c r="E59" s="1204"/>
      <c r="F59" s="358">
        <v>500</v>
      </c>
      <c r="G59" s="358">
        <v>452</v>
      </c>
      <c r="H59" s="359">
        <v>377</v>
      </c>
    </row>
    <row r="60" spans="2:8" ht="45.75" customHeight="1" x14ac:dyDescent="0.15">
      <c r="B60" s="123"/>
      <c r="C60" s="1202" t="s">
        <v>562</v>
      </c>
      <c r="D60" s="1203"/>
      <c r="E60" s="1204"/>
      <c r="F60" s="358">
        <v>180</v>
      </c>
      <c r="G60" s="358">
        <v>187</v>
      </c>
      <c r="H60" s="359">
        <v>264</v>
      </c>
    </row>
    <row r="61" spans="2:8" ht="45.75" customHeight="1" x14ac:dyDescent="0.15">
      <c r="B61" s="123"/>
      <c r="C61" s="1202" t="s">
        <v>561</v>
      </c>
      <c r="D61" s="1203"/>
      <c r="E61" s="1204"/>
      <c r="F61" s="358">
        <v>200</v>
      </c>
      <c r="G61" s="358">
        <v>200</v>
      </c>
      <c r="H61" s="359">
        <v>200</v>
      </c>
    </row>
    <row r="62" spans="2:8" ht="45.75" customHeight="1" thickBot="1" x14ac:dyDescent="0.2">
      <c r="B62" s="124"/>
      <c r="C62" s="1205" t="s">
        <v>563</v>
      </c>
      <c r="D62" s="1206"/>
      <c r="E62" s="1207"/>
      <c r="F62" s="360">
        <v>180</v>
      </c>
      <c r="G62" s="360">
        <v>163</v>
      </c>
      <c r="H62" s="361">
        <v>159</v>
      </c>
    </row>
    <row r="63" spans="2:8" ht="52.5" customHeight="1" thickBot="1" x14ac:dyDescent="0.2">
      <c r="B63" s="125"/>
      <c r="C63" s="1208" t="s">
        <v>49</v>
      </c>
      <c r="D63" s="1208"/>
      <c r="E63" s="1209"/>
      <c r="F63" s="362">
        <v>6069</v>
      </c>
      <c r="G63" s="362">
        <v>5724</v>
      </c>
      <c r="H63" s="363">
        <v>5151</v>
      </c>
    </row>
    <row r="64" spans="2:8" x14ac:dyDescent="0.15"/>
  </sheetData>
  <sheetProtection algorithmName="SHA-512" hashValue="O7YwA6Im3+dYscAxr6lpX2EBrfycNgqzcmERcezpJ6ZrjyP3n+FrZLDJ/qp6oh4OL/VyuozaefURlH/2opjMew==" saltValue="ZK+Bv7ZhOv1lC+NNIKPm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95432</v>
      </c>
      <c r="E3" s="144"/>
      <c r="F3" s="145">
        <v>128523</v>
      </c>
      <c r="G3" s="146"/>
      <c r="H3" s="147"/>
    </row>
    <row r="4" spans="1:8" x14ac:dyDescent="0.15">
      <c r="A4" s="148"/>
      <c r="B4" s="149"/>
      <c r="C4" s="150"/>
      <c r="D4" s="151">
        <v>61872</v>
      </c>
      <c r="E4" s="152"/>
      <c r="F4" s="153">
        <v>56792</v>
      </c>
      <c r="G4" s="154"/>
      <c r="H4" s="155"/>
    </row>
    <row r="5" spans="1:8" x14ac:dyDescent="0.15">
      <c r="A5" s="136" t="s">
        <v>522</v>
      </c>
      <c r="B5" s="141"/>
      <c r="C5" s="142"/>
      <c r="D5" s="143">
        <v>69736</v>
      </c>
      <c r="E5" s="144"/>
      <c r="F5" s="145">
        <v>92919</v>
      </c>
      <c r="G5" s="146"/>
      <c r="H5" s="147"/>
    </row>
    <row r="6" spans="1:8" x14ac:dyDescent="0.15">
      <c r="A6" s="148"/>
      <c r="B6" s="149"/>
      <c r="C6" s="150"/>
      <c r="D6" s="151">
        <v>52806</v>
      </c>
      <c r="E6" s="152"/>
      <c r="F6" s="153">
        <v>54128</v>
      </c>
      <c r="G6" s="154"/>
      <c r="H6" s="155"/>
    </row>
    <row r="7" spans="1:8" x14ac:dyDescent="0.15">
      <c r="A7" s="136" t="s">
        <v>523</v>
      </c>
      <c r="B7" s="141"/>
      <c r="C7" s="142"/>
      <c r="D7" s="143">
        <v>75214</v>
      </c>
      <c r="E7" s="144"/>
      <c r="F7" s="145">
        <v>103663</v>
      </c>
      <c r="G7" s="146"/>
      <c r="H7" s="147"/>
    </row>
    <row r="8" spans="1:8" x14ac:dyDescent="0.15">
      <c r="A8" s="148"/>
      <c r="B8" s="149"/>
      <c r="C8" s="150"/>
      <c r="D8" s="151">
        <v>62137</v>
      </c>
      <c r="E8" s="152"/>
      <c r="F8" s="153">
        <v>64346</v>
      </c>
      <c r="G8" s="154"/>
      <c r="H8" s="155"/>
    </row>
    <row r="9" spans="1:8" x14ac:dyDescent="0.15">
      <c r="A9" s="136" t="s">
        <v>524</v>
      </c>
      <c r="B9" s="141"/>
      <c r="C9" s="142"/>
      <c r="D9" s="143">
        <v>95769</v>
      </c>
      <c r="E9" s="144"/>
      <c r="F9" s="145">
        <v>92012</v>
      </c>
      <c r="G9" s="146"/>
      <c r="H9" s="147"/>
    </row>
    <row r="10" spans="1:8" x14ac:dyDescent="0.15">
      <c r="A10" s="148"/>
      <c r="B10" s="149"/>
      <c r="C10" s="150"/>
      <c r="D10" s="151">
        <v>73277</v>
      </c>
      <c r="E10" s="152"/>
      <c r="F10" s="153">
        <v>61382</v>
      </c>
      <c r="G10" s="154"/>
      <c r="H10" s="155"/>
    </row>
    <row r="11" spans="1:8" x14ac:dyDescent="0.15">
      <c r="A11" s="136" t="s">
        <v>525</v>
      </c>
      <c r="B11" s="141"/>
      <c r="C11" s="142"/>
      <c r="D11" s="143">
        <v>100306</v>
      </c>
      <c r="E11" s="144"/>
      <c r="F11" s="145">
        <v>91317</v>
      </c>
      <c r="G11" s="146"/>
      <c r="H11" s="147"/>
    </row>
    <row r="12" spans="1:8" x14ac:dyDescent="0.15">
      <c r="A12" s="148"/>
      <c r="B12" s="149"/>
      <c r="C12" s="156"/>
      <c r="D12" s="151">
        <v>77684</v>
      </c>
      <c r="E12" s="152"/>
      <c r="F12" s="153">
        <v>56480</v>
      </c>
      <c r="G12" s="154"/>
      <c r="H12" s="155"/>
    </row>
    <row r="13" spans="1:8" x14ac:dyDescent="0.15">
      <c r="A13" s="136"/>
      <c r="B13" s="141"/>
      <c r="C13" s="157"/>
      <c r="D13" s="158">
        <v>87291</v>
      </c>
      <c r="E13" s="159"/>
      <c r="F13" s="160">
        <v>101687</v>
      </c>
      <c r="G13" s="161"/>
      <c r="H13" s="147"/>
    </row>
    <row r="14" spans="1:8" x14ac:dyDescent="0.15">
      <c r="A14" s="148"/>
      <c r="B14" s="149"/>
      <c r="C14" s="150"/>
      <c r="D14" s="151">
        <v>65555</v>
      </c>
      <c r="E14" s="152"/>
      <c r="F14" s="153">
        <v>58626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5.42</v>
      </c>
      <c r="C19" s="162">
        <f>ROUND(VALUE(SUBSTITUTE(実質収支比率等に係る経年分析!G$48,"▲","-")),2)</f>
        <v>8.58</v>
      </c>
      <c r="D19" s="162">
        <f>ROUND(VALUE(SUBSTITUTE(実質収支比率等に係る経年分析!H$48,"▲","-")),2)</f>
        <v>10.02</v>
      </c>
      <c r="E19" s="162">
        <f>ROUND(VALUE(SUBSTITUTE(実質収支比率等に係る経年分析!I$48,"▲","-")),2)</f>
        <v>8.6</v>
      </c>
      <c r="F19" s="162">
        <f>ROUND(VALUE(SUBSTITUTE(実質収支比率等に係る経年分析!J$48,"▲","-")),2)</f>
        <v>9.06</v>
      </c>
    </row>
    <row r="20" spans="1:11" x14ac:dyDescent="0.15">
      <c r="A20" s="162" t="s">
        <v>53</v>
      </c>
      <c r="B20" s="162">
        <f>ROUND(VALUE(SUBSTITUTE(実質収支比率等に係る経年分析!F$47,"▲","-")),2)</f>
        <v>12.47</v>
      </c>
      <c r="C20" s="162">
        <f>ROUND(VALUE(SUBSTITUTE(実質収支比率等に係る経年分析!G$47,"▲","-")),2)</f>
        <v>15.69</v>
      </c>
      <c r="D20" s="162">
        <f>ROUND(VALUE(SUBSTITUTE(実質収支比率等に係る経年分析!H$47,"▲","-")),2)</f>
        <v>17.16</v>
      </c>
      <c r="E20" s="162">
        <f>ROUND(VALUE(SUBSTITUTE(実質収支比率等に係る経年分析!I$47,"▲","-")),2)</f>
        <v>14.6</v>
      </c>
      <c r="F20" s="162">
        <f>ROUND(VALUE(SUBSTITUTE(実質収支比率等に係る経年分析!J$47,"▲","-")),2)</f>
        <v>10.76</v>
      </c>
    </row>
    <row r="21" spans="1:11" x14ac:dyDescent="0.15">
      <c r="A21" s="162" t="s">
        <v>54</v>
      </c>
      <c r="B21" s="162">
        <f>IF(ISNUMBER(VALUE(SUBSTITUTE(実質収支比率等に係る経年分析!F$49,"▲","-"))),ROUND(VALUE(SUBSTITUTE(実質収支比率等に係る経年分析!F$49,"▲","-")),2),NA())</f>
        <v>-1.3</v>
      </c>
      <c r="C21" s="162">
        <f>IF(ISNUMBER(VALUE(SUBSTITUTE(実質収支比率等に係る経年分析!G$49,"▲","-"))),ROUND(VALUE(SUBSTITUTE(実質収支比率等に係る経年分析!G$49,"▲","-")),2),NA())</f>
        <v>6.98</v>
      </c>
      <c r="D21" s="162">
        <f>IF(ISNUMBER(VALUE(SUBSTITUTE(実質収支比率等に係る経年分析!H$49,"▲","-"))),ROUND(VALUE(SUBSTITUTE(実質収支比率等に係る経年分析!H$49,"▲","-")),2),NA())</f>
        <v>2.08</v>
      </c>
      <c r="E21" s="162">
        <f>IF(ISNUMBER(VALUE(SUBSTITUTE(実質収支比率等に係る経年分析!I$49,"▲","-"))),ROUND(VALUE(SUBSTITUTE(実質収支比率等に係る経年分析!I$49,"▲","-")),2),NA())</f>
        <v>-3.81</v>
      </c>
      <c r="F21" s="162">
        <f>IF(ISNUMBER(VALUE(SUBSTITUTE(実質収支比率等に係る経年分析!J$49,"▲","-"))),ROUND(VALUE(SUBSTITUTE(実質収支比率等に係る経年分析!J$49,"▲","-")),2),NA())</f>
        <v>-2.83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国民健康保険診療所特別会計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15">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0.28000000000000003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0.08</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0.17</v>
      </c>
    </row>
    <row r="32" spans="1:11" x14ac:dyDescent="0.15">
      <c r="A32" s="163" t="str">
        <f>IF(連結実質赤字比率に係る赤字・黒字の構成分析!C$38="",NA(),連結実質赤字比率に係る赤字・黒字の構成分析!C$38)</f>
        <v>工業用水道事業会計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0.48</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2.3199999999999998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3.16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3.57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3.65</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3.85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4.5999999999999996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4.1500000000000004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4.41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5.42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8.58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8.59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9.06</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17.72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21.73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23.44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22.56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19.34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2729</v>
      </c>
      <c r="E42" s="164"/>
      <c r="F42" s="164"/>
      <c r="G42" s="164">
        <f>'実質公債費比率（分子）の構造'!L$52</f>
        <v>2795</v>
      </c>
      <c r="H42" s="164"/>
      <c r="I42" s="164"/>
      <c r="J42" s="164">
        <f>'実質公債費比率（分子）の構造'!M$52</f>
        <v>2696</v>
      </c>
      <c r="K42" s="164"/>
      <c r="L42" s="164"/>
      <c r="M42" s="164">
        <f>'実質公債費比率（分子）の構造'!N$52</f>
        <v>2649</v>
      </c>
      <c r="N42" s="164"/>
      <c r="O42" s="164"/>
      <c r="P42" s="164">
        <f>'実質公債費比率（分子）の構造'!O$52</f>
        <v>2641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14</v>
      </c>
      <c r="C44" s="164"/>
      <c r="D44" s="164"/>
      <c r="E44" s="164">
        <f>'実質公債費比率（分子）の構造'!L$50</f>
        <v>14</v>
      </c>
      <c r="F44" s="164"/>
      <c r="G44" s="164"/>
      <c r="H44" s="164">
        <f>'実質公債費比率（分子）の構造'!M$50</f>
        <v>14</v>
      </c>
      <c r="I44" s="164"/>
      <c r="J44" s="164"/>
      <c r="K44" s="164">
        <f>'実質公債費比率（分子）の構造'!N$50</f>
        <v>14</v>
      </c>
      <c r="L44" s="164"/>
      <c r="M44" s="164"/>
      <c r="N44" s="164">
        <f>'実質公債費比率（分子）の構造'!O$50</f>
        <v>14</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904</v>
      </c>
      <c r="C46" s="164"/>
      <c r="D46" s="164"/>
      <c r="E46" s="164">
        <f>'実質公債費比率（分子）の構造'!L$48</f>
        <v>855</v>
      </c>
      <c r="F46" s="164"/>
      <c r="G46" s="164"/>
      <c r="H46" s="164">
        <f>'実質公債費比率（分子）の構造'!M$48</f>
        <v>824</v>
      </c>
      <c r="I46" s="164"/>
      <c r="J46" s="164"/>
      <c r="K46" s="164">
        <f>'実質公債費比率（分子）の構造'!N$48</f>
        <v>674</v>
      </c>
      <c r="L46" s="164"/>
      <c r="M46" s="164"/>
      <c r="N46" s="164">
        <f>'実質公債費比率（分子）の構造'!O$48</f>
        <v>435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2708</v>
      </c>
      <c r="C49" s="164"/>
      <c r="D49" s="164"/>
      <c r="E49" s="164">
        <f>'実質公債費比率（分子）の構造'!L$45</f>
        <v>2831</v>
      </c>
      <c r="F49" s="164"/>
      <c r="G49" s="164"/>
      <c r="H49" s="164">
        <f>'実質公債費比率（分子）の構造'!M$45</f>
        <v>3003</v>
      </c>
      <c r="I49" s="164"/>
      <c r="J49" s="164"/>
      <c r="K49" s="164">
        <f>'実質公債費比率（分子）の構造'!N$45</f>
        <v>2899</v>
      </c>
      <c r="L49" s="164"/>
      <c r="M49" s="164"/>
      <c r="N49" s="164">
        <f>'実質公債費比率（分子）の構造'!O$45</f>
        <v>2947</v>
      </c>
      <c r="O49" s="164"/>
      <c r="P49" s="164"/>
    </row>
    <row r="50" spans="1:16" x14ac:dyDescent="0.15">
      <c r="A50" s="164" t="s">
        <v>67</v>
      </c>
      <c r="B50" s="164" t="e">
        <f>NA()</f>
        <v>#N/A</v>
      </c>
      <c r="C50" s="164">
        <f>IF(ISNUMBER('実質公債費比率（分子）の構造'!K$53),'実質公債費比率（分子）の構造'!K$53,NA())</f>
        <v>897</v>
      </c>
      <c r="D50" s="164" t="e">
        <f>NA()</f>
        <v>#N/A</v>
      </c>
      <c r="E50" s="164" t="e">
        <f>NA()</f>
        <v>#N/A</v>
      </c>
      <c r="F50" s="164">
        <f>IF(ISNUMBER('実質公債費比率（分子）の構造'!L$53),'実質公債費比率（分子）の構造'!L$53,NA())</f>
        <v>905</v>
      </c>
      <c r="G50" s="164" t="e">
        <f>NA()</f>
        <v>#N/A</v>
      </c>
      <c r="H50" s="164" t="e">
        <f>NA()</f>
        <v>#N/A</v>
      </c>
      <c r="I50" s="164">
        <f>IF(ISNUMBER('実質公債費比率（分子）の構造'!M$53),'実質公債費比率（分子）の構造'!M$53,NA())</f>
        <v>1145</v>
      </c>
      <c r="J50" s="164" t="e">
        <f>NA()</f>
        <v>#N/A</v>
      </c>
      <c r="K50" s="164" t="e">
        <f>NA()</f>
        <v>#N/A</v>
      </c>
      <c r="L50" s="164">
        <f>IF(ISNUMBER('実質公債費比率（分子）の構造'!N$53),'実質公債費比率（分子）の構造'!N$53,NA())</f>
        <v>938</v>
      </c>
      <c r="M50" s="164" t="e">
        <f>NA()</f>
        <v>#N/A</v>
      </c>
      <c r="N50" s="164" t="e">
        <f>NA()</f>
        <v>#N/A</v>
      </c>
      <c r="O50" s="164">
        <f>IF(ISNUMBER('実質公債費比率（分子）の構造'!O$53),'実質公債費比率（分子）の構造'!O$53,NA())</f>
        <v>755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26134</v>
      </c>
      <c r="E56" s="163"/>
      <c r="F56" s="163"/>
      <c r="G56" s="163">
        <f>'将来負担比率（分子）の構造'!J$52</f>
        <v>26505</v>
      </c>
      <c r="H56" s="163"/>
      <c r="I56" s="163"/>
      <c r="J56" s="163">
        <f>'将来負担比率（分子）の構造'!K$52</f>
        <v>25949</v>
      </c>
      <c r="K56" s="163"/>
      <c r="L56" s="163"/>
      <c r="M56" s="163">
        <f>'将来負担比率（分子）の構造'!L$52</f>
        <v>25663</v>
      </c>
      <c r="N56" s="163"/>
      <c r="O56" s="163"/>
      <c r="P56" s="163">
        <f>'将来負担比率（分子）の構造'!M$52</f>
        <v>25045</v>
      </c>
    </row>
    <row r="57" spans="1:16" x14ac:dyDescent="0.15">
      <c r="A57" s="163" t="s">
        <v>42</v>
      </c>
      <c r="B57" s="163"/>
      <c r="C57" s="163"/>
      <c r="D57" s="163">
        <f>'将来負担比率（分子）の構造'!I$51</f>
        <v>2403</v>
      </c>
      <c r="E57" s="163"/>
      <c r="F57" s="163"/>
      <c r="G57" s="163">
        <f>'将来負担比率（分子）の構造'!J$51</f>
        <v>2121</v>
      </c>
      <c r="H57" s="163"/>
      <c r="I57" s="163"/>
      <c r="J57" s="163">
        <f>'将来負担比率（分子）の構造'!K$51</f>
        <v>1832</v>
      </c>
      <c r="K57" s="163"/>
      <c r="L57" s="163"/>
      <c r="M57" s="163">
        <f>'将来負担比率（分子）の構造'!L$51</f>
        <v>1761</v>
      </c>
      <c r="N57" s="163"/>
      <c r="O57" s="163"/>
      <c r="P57" s="163">
        <f>'将来負担比率（分子）の構造'!M$51</f>
        <v>1818</v>
      </c>
    </row>
    <row r="58" spans="1:16" x14ac:dyDescent="0.15">
      <c r="A58" s="163" t="s">
        <v>41</v>
      </c>
      <c r="B58" s="163"/>
      <c r="C58" s="163"/>
      <c r="D58" s="163">
        <f>'将来負担比率（分子）の構造'!I$50</f>
        <v>5191</v>
      </c>
      <c r="E58" s="163"/>
      <c r="F58" s="163"/>
      <c r="G58" s="163">
        <f>'将来負担比率（分子）の構造'!J$50</f>
        <v>5950</v>
      </c>
      <c r="H58" s="163"/>
      <c r="I58" s="163"/>
      <c r="J58" s="163">
        <f>'将来負担比率（分子）の構造'!K$50</f>
        <v>5934</v>
      </c>
      <c r="K58" s="163"/>
      <c r="L58" s="163"/>
      <c r="M58" s="163">
        <f>'将来負担比率（分子）の構造'!L$50</f>
        <v>5535</v>
      </c>
      <c r="N58" s="163"/>
      <c r="O58" s="163"/>
      <c r="P58" s="163">
        <f>'将来負担比率（分子）の構造'!M$50</f>
        <v>4615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503</v>
      </c>
      <c r="C61" s="163"/>
      <c r="D61" s="163"/>
      <c r="E61" s="163">
        <f>'将来負担比率（分子）の構造'!J$46</f>
        <v>505</v>
      </c>
      <c r="F61" s="163"/>
      <c r="G61" s="163"/>
      <c r="H61" s="163">
        <f>'将来負担比率（分子）の構造'!K$46</f>
        <v>366</v>
      </c>
      <c r="I61" s="163"/>
      <c r="J61" s="163"/>
      <c r="K61" s="163">
        <f>'将来負担比率（分子）の構造'!L$46</f>
        <v>326</v>
      </c>
      <c r="L61" s="163"/>
      <c r="M61" s="163"/>
      <c r="N61" s="163">
        <f>'将来負担比率（分子）の構造'!M$46</f>
        <v>295</v>
      </c>
      <c r="O61" s="163"/>
      <c r="P61" s="163"/>
    </row>
    <row r="62" spans="1:16" x14ac:dyDescent="0.15">
      <c r="A62" s="163" t="s">
        <v>35</v>
      </c>
      <c r="B62" s="163">
        <f>'将来負担比率（分子）の構造'!I$45</f>
        <v>4312</v>
      </c>
      <c r="C62" s="163"/>
      <c r="D62" s="163"/>
      <c r="E62" s="163">
        <f>'将来負担比率（分子）の構造'!J$45</f>
        <v>4271</v>
      </c>
      <c r="F62" s="163"/>
      <c r="G62" s="163"/>
      <c r="H62" s="163">
        <f>'将来負担比率（分子）の構造'!K$45</f>
        <v>4331</v>
      </c>
      <c r="I62" s="163"/>
      <c r="J62" s="163"/>
      <c r="K62" s="163">
        <f>'将来負担比率（分子）の構造'!L$45</f>
        <v>4515</v>
      </c>
      <c r="L62" s="163"/>
      <c r="M62" s="163"/>
      <c r="N62" s="163">
        <f>'将来負担比率（分子）の構造'!M$45</f>
        <v>4565</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7626</v>
      </c>
      <c r="C64" s="163"/>
      <c r="D64" s="163"/>
      <c r="E64" s="163">
        <f>'将来負担比率（分子）の構造'!J$43</f>
        <v>7183</v>
      </c>
      <c r="F64" s="163"/>
      <c r="G64" s="163"/>
      <c r="H64" s="163">
        <f>'将来負担比率（分子）の構造'!K$43</f>
        <v>6122</v>
      </c>
      <c r="I64" s="163"/>
      <c r="J64" s="163"/>
      <c r="K64" s="163">
        <f>'将来負担比率（分子）の構造'!L$43</f>
        <v>5481</v>
      </c>
      <c r="L64" s="163"/>
      <c r="M64" s="163"/>
      <c r="N64" s="163">
        <f>'将来負担比率（分子）の構造'!M$43</f>
        <v>5110</v>
      </c>
      <c r="O64" s="163"/>
      <c r="P64" s="163"/>
    </row>
    <row r="65" spans="1:16" x14ac:dyDescent="0.15">
      <c r="A65" s="163" t="s">
        <v>32</v>
      </c>
      <c r="B65" s="163">
        <f>'将来負担比率（分子）の構造'!I$42</f>
        <v>141</v>
      </c>
      <c r="C65" s="163"/>
      <c r="D65" s="163"/>
      <c r="E65" s="163">
        <f>'将来負担比率（分子）の構造'!J$42</f>
        <v>129</v>
      </c>
      <c r="F65" s="163"/>
      <c r="G65" s="163"/>
      <c r="H65" s="163">
        <f>'将来負担比率（分子）の構造'!K$42</f>
        <v>129</v>
      </c>
      <c r="I65" s="163"/>
      <c r="J65" s="163"/>
      <c r="K65" s="163">
        <f>'将来負担比率（分子）の構造'!L$42</f>
        <v>129</v>
      </c>
      <c r="L65" s="163"/>
      <c r="M65" s="163"/>
      <c r="N65" s="163">
        <f>'将来負担比率（分子）の構造'!M$42</f>
        <v>115</v>
      </c>
      <c r="O65" s="163"/>
      <c r="P65" s="163"/>
    </row>
    <row r="66" spans="1:16" x14ac:dyDescent="0.15">
      <c r="A66" s="163" t="s">
        <v>31</v>
      </c>
      <c r="B66" s="163">
        <f>'将来負担比率（分子）の構造'!I$41</f>
        <v>28929</v>
      </c>
      <c r="C66" s="163"/>
      <c r="D66" s="163"/>
      <c r="E66" s="163">
        <f>'将来負担比率（分子）の構造'!J$41</f>
        <v>29140</v>
      </c>
      <c r="F66" s="163"/>
      <c r="G66" s="163"/>
      <c r="H66" s="163">
        <f>'将来負担比率（分子）の構造'!K$41</f>
        <v>28575</v>
      </c>
      <c r="I66" s="163"/>
      <c r="J66" s="163"/>
      <c r="K66" s="163">
        <f>'将来負担比率（分子）の構造'!L$41</f>
        <v>28672</v>
      </c>
      <c r="L66" s="163"/>
      <c r="M66" s="163"/>
      <c r="N66" s="163">
        <f>'将来負担比率（分子）の構造'!M$41</f>
        <v>28535</v>
      </c>
      <c r="O66" s="163"/>
      <c r="P66" s="163"/>
    </row>
    <row r="67" spans="1:16" x14ac:dyDescent="0.15">
      <c r="A67" s="163" t="s">
        <v>71</v>
      </c>
      <c r="B67" s="163" t="e">
        <f>NA()</f>
        <v>#N/A</v>
      </c>
      <c r="C67" s="163">
        <f>IF(ISNUMBER('将来負担比率（分子）の構造'!I$53), IF('将来負担比率（分子）の構造'!I$53 &lt; 0, 0, '将来負担比率（分子）の構造'!I$53), NA())</f>
        <v>7782</v>
      </c>
      <c r="D67" s="163" t="e">
        <f>NA()</f>
        <v>#N/A</v>
      </c>
      <c r="E67" s="163" t="e">
        <f>NA()</f>
        <v>#N/A</v>
      </c>
      <c r="F67" s="163">
        <f>IF(ISNUMBER('将来負担比率（分子）の構造'!J$53), IF('将来負担比率（分子）の構造'!J$53 &lt; 0, 0, '将来負担比率（分子）の構造'!J$53), NA())</f>
        <v>6653</v>
      </c>
      <c r="G67" s="163" t="e">
        <f>NA()</f>
        <v>#N/A</v>
      </c>
      <c r="H67" s="163" t="e">
        <f>NA()</f>
        <v>#N/A</v>
      </c>
      <c r="I67" s="163">
        <f>IF(ISNUMBER('将来負担比率（分子）の構造'!K$53), IF('将来負担比率（分子）の構造'!K$53 &lt; 0, 0, '将来負担比率（分子）の構造'!K$53), NA())</f>
        <v>5806</v>
      </c>
      <c r="J67" s="163" t="e">
        <f>NA()</f>
        <v>#N/A</v>
      </c>
      <c r="K67" s="163" t="e">
        <f>NA()</f>
        <v>#N/A</v>
      </c>
      <c r="L67" s="163">
        <f>IF(ISNUMBER('将来負担比率（分子）の構造'!L$53), IF('将来負担比率（分子）の構造'!L$53 &lt; 0, 0, '将来負担比率（分子）の構造'!L$53), NA())</f>
        <v>6162</v>
      </c>
      <c r="M67" s="163" t="e">
        <f>NA()</f>
        <v>#N/A</v>
      </c>
      <c r="N67" s="163" t="e">
        <f>NA()</f>
        <v>#N/A</v>
      </c>
      <c r="O67" s="163">
        <f>IF(ISNUMBER('将来負担比率（分子）の構造'!M$53), IF('将来負担比率（分子）の構造'!M$53 &lt; 0, 0, '将来負担比率（分子）の構造'!M$53), NA())</f>
        <v>7142</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2563</v>
      </c>
      <c r="C72" s="167">
        <f>基金残高に係る経年分析!G55</f>
        <v>2195</v>
      </c>
      <c r="D72" s="167">
        <f>基金残高に係る経年分析!H55</f>
        <v>1656</v>
      </c>
    </row>
    <row r="73" spans="1:16" x14ac:dyDescent="0.15">
      <c r="A73" s="166" t="s">
        <v>74</v>
      </c>
      <c r="B73" s="167">
        <f>基金残高に係る経年分析!F56</f>
        <v>948</v>
      </c>
      <c r="C73" s="167">
        <f>基金残高に係る経年分析!G56</f>
        <v>971</v>
      </c>
      <c r="D73" s="167">
        <f>基金残高に係る経年分析!H56</f>
        <v>1003</v>
      </c>
    </row>
    <row r="74" spans="1:16" x14ac:dyDescent="0.15">
      <c r="A74" s="166" t="s">
        <v>75</v>
      </c>
      <c r="B74" s="167">
        <f>基金残高に係る経年分析!F57</f>
        <v>2557</v>
      </c>
      <c r="C74" s="167">
        <f>基金残高に係る経年分析!G57</f>
        <v>2558</v>
      </c>
      <c r="D74" s="167">
        <f>基金残高に係る経年分析!H57</f>
        <v>2492</v>
      </c>
    </row>
  </sheetData>
  <sheetProtection algorithmName="SHA-512" hashValue="K/KYMSLMNXxgB5gIm9F7kDGkd0ej0EylfgEvO/AjwsRZd7qEjtrkul7AphioDka2oiIeVkMWjth06jLmJ5xr4Q==" saltValue="ywMkIB0ru/+20cMu7tF1V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Normal="100" workbookViewId="0">
      <selection activeCell="B1" sqref="B1:DN1"/>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7694573</v>
      </c>
      <c r="S5" s="677"/>
      <c r="T5" s="677"/>
      <c r="U5" s="677"/>
      <c r="V5" s="677"/>
      <c r="W5" s="677"/>
      <c r="X5" s="677"/>
      <c r="Y5" s="702"/>
      <c r="Z5" s="715">
        <v>26.2</v>
      </c>
      <c r="AA5" s="715"/>
      <c r="AB5" s="715"/>
      <c r="AC5" s="715"/>
      <c r="AD5" s="716">
        <v>7425681</v>
      </c>
      <c r="AE5" s="716"/>
      <c r="AF5" s="716"/>
      <c r="AG5" s="716"/>
      <c r="AH5" s="716"/>
      <c r="AI5" s="716"/>
      <c r="AJ5" s="716"/>
      <c r="AK5" s="716"/>
      <c r="AL5" s="703">
        <v>46.5</v>
      </c>
      <c r="AM5" s="685"/>
      <c r="AN5" s="685"/>
      <c r="AO5" s="704"/>
      <c r="AP5" s="679" t="s">
        <v>216</v>
      </c>
      <c r="AQ5" s="680"/>
      <c r="AR5" s="680"/>
      <c r="AS5" s="680"/>
      <c r="AT5" s="680"/>
      <c r="AU5" s="680"/>
      <c r="AV5" s="680"/>
      <c r="AW5" s="680"/>
      <c r="AX5" s="680"/>
      <c r="AY5" s="680"/>
      <c r="AZ5" s="680"/>
      <c r="BA5" s="680"/>
      <c r="BB5" s="680"/>
      <c r="BC5" s="680"/>
      <c r="BD5" s="680"/>
      <c r="BE5" s="680"/>
      <c r="BF5" s="681"/>
      <c r="BG5" s="621">
        <v>7411928</v>
      </c>
      <c r="BH5" s="622"/>
      <c r="BI5" s="622"/>
      <c r="BJ5" s="622"/>
      <c r="BK5" s="622"/>
      <c r="BL5" s="622"/>
      <c r="BM5" s="622"/>
      <c r="BN5" s="623"/>
      <c r="BO5" s="659">
        <v>96.3</v>
      </c>
      <c r="BP5" s="659"/>
      <c r="BQ5" s="659"/>
      <c r="BR5" s="659"/>
      <c r="BS5" s="660">
        <v>245280</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426501</v>
      </c>
      <c r="S6" s="622"/>
      <c r="T6" s="622"/>
      <c r="U6" s="622"/>
      <c r="V6" s="622"/>
      <c r="W6" s="622"/>
      <c r="X6" s="622"/>
      <c r="Y6" s="623"/>
      <c r="Z6" s="659">
        <v>1.5</v>
      </c>
      <c r="AA6" s="659"/>
      <c r="AB6" s="659"/>
      <c r="AC6" s="659"/>
      <c r="AD6" s="660">
        <v>426501</v>
      </c>
      <c r="AE6" s="660"/>
      <c r="AF6" s="660"/>
      <c r="AG6" s="660"/>
      <c r="AH6" s="660"/>
      <c r="AI6" s="660"/>
      <c r="AJ6" s="660"/>
      <c r="AK6" s="660"/>
      <c r="AL6" s="624">
        <v>2.7</v>
      </c>
      <c r="AM6" s="625"/>
      <c r="AN6" s="625"/>
      <c r="AO6" s="661"/>
      <c r="AP6" s="618" t="s">
        <v>221</v>
      </c>
      <c r="AQ6" s="619"/>
      <c r="AR6" s="619"/>
      <c r="AS6" s="619"/>
      <c r="AT6" s="619"/>
      <c r="AU6" s="619"/>
      <c r="AV6" s="619"/>
      <c r="AW6" s="619"/>
      <c r="AX6" s="619"/>
      <c r="AY6" s="619"/>
      <c r="AZ6" s="619"/>
      <c r="BA6" s="619"/>
      <c r="BB6" s="619"/>
      <c r="BC6" s="619"/>
      <c r="BD6" s="619"/>
      <c r="BE6" s="619"/>
      <c r="BF6" s="620"/>
      <c r="BG6" s="621">
        <v>7411928</v>
      </c>
      <c r="BH6" s="622"/>
      <c r="BI6" s="622"/>
      <c r="BJ6" s="622"/>
      <c r="BK6" s="622"/>
      <c r="BL6" s="622"/>
      <c r="BM6" s="622"/>
      <c r="BN6" s="623"/>
      <c r="BO6" s="659">
        <v>96.3</v>
      </c>
      <c r="BP6" s="659"/>
      <c r="BQ6" s="659"/>
      <c r="BR6" s="659"/>
      <c r="BS6" s="660">
        <v>245280</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193257</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193257</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3278</v>
      </c>
      <c r="S7" s="622"/>
      <c r="T7" s="622"/>
      <c r="U7" s="622"/>
      <c r="V7" s="622"/>
      <c r="W7" s="622"/>
      <c r="X7" s="622"/>
      <c r="Y7" s="623"/>
      <c r="Z7" s="659">
        <v>0</v>
      </c>
      <c r="AA7" s="659"/>
      <c r="AB7" s="659"/>
      <c r="AC7" s="659"/>
      <c r="AD7" s="660">
        <v>3278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3074921</v>
      </c>
      <c r="BH7" s="622"/>
      <c r="BI7" s="622"/>
      <c r="BJ7" s="622"/>
      <c r="BK7" s="622"/>
      <c r="BL7" s="622"/>
      <c r="BM7" s="622"/>
      <c r="BN7" s="623"/>
      <c r="BO7" s="659">
        <v>40</v>
      </c>
      <c r="BP7" s="659"/>
      <c r="BQ7" s="659"/>
      <c r="BR7" s="659"/>
      <c r="BS7" s="660">
        <v>245280</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3175942</v>
      </c>
      <c r="CS7" s="622"/>
      <c r="CT7" s="622"/>
      <c r="CU7" s="622"/>
      <c r="CV7" s="622"/>
      <c r="CW7" s="622"/>
      <c r="CX7" s="622"/>
      <c r="CY7" s="623"/>
      <c r="CZ7" s="659">
        <v>11.6</v>
      </c>
      <c r="DA7" s="659"/>
      <c r="DB7" s="659"/>
      <c r="DC7" s="659"/>
      <c r="DD7" s="627">
        <v>195493</v>
      </c>
      <c r="DE7" s="622"/>
      <c r="DF7" s="622"/>
      <c r="DG7" s="622"/>
      <c r="DH7" s="622"/>
      <c r="DI7" s="622"/>
      <c r="DJ7" s="622"/>
      <c r="DK7" s="622"/>
      <c r="DL7" s="622"/>
      <c r="DM7" s="622"/>
      <c r="DN7" s="622"/>
      <c r="DO7" s="622"/>
      <c r="DP7" s="623"/>
      <c r="DQ7" s="627">
        <v>2558172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67159</v>
      </c>
      <c r="S8" s="622"/>
      <c r="T8" s="622"/>
      <c r="U8" s="622"/>
      <c r="V8" s="622"/>
      <c r="W8" s="622"/>
      <c r="X8" s="622"/>
      <c r="Y8" s="623"/>
      <c r="Z8" s="659">
        <v>0.2</v>
      </c>
      <c r="AA8" s="659"/>
      <c r="AB8" s="659"/>
      <c r="AC8" s="659"/>
      <c r="AD8" s="660">
        <v>67159</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72092</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7582157</v>
      </c>
      <c r="CS8" s="622"/>
      <c r="CT8" s="622"/>
      <c r="CU8" s="622"/>
      <c r="CV8" s="622"/>
      <c r="CW8" s="622"/>
      <c r="CX8" s="622"/>
      <c r="CY8" s="623"/>
      <c r="CZ8" s="659">
        <v>27.6</v>
      </c>
      <c r="DA8" s="659"/>
      <c r="DB8" s="659"/>
      <c r="DC8" s="659"/>
      <c r="DD8" s="627">
        <v>10299</v>
      </c>
      <c r="DE8" s="622"/>
      <c r="DF8" s="622"/>
      <c r="DG8" s="622"/>
      <c r="DH8" s="622"/>
      <c r="DI8" s="622"/>
      <c r="DJ8" s="622"/>
      <c r="DK8" s="622"/>
      <c r="DL8" s="622"/>
      <c r="DM8" s="622"/>
      <c r="DN8" s="622"/>
      <c r="DO8" s="622"/>
      <c r="DP8" s="623"/>
      <c r="DQ8" s="627">
        <v>4907674</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89066</v>
      </c>
      <c r="S9" s="622"/>
      <c r="T9" s="622"/>
      <c r="U9" s="622"/>
      <c r="V9" s="622"/>
      <c r="W9" s="622"/>
      <c r="X9" s="622"/>
      <c r="Y9" s="623"/>
      <c r="Z9" s="659">
        <v>0.3</v>
      </c>
      <c r="AA9" s="659"/>
      <c r="AB9" s="659"/>
      <c r="AC9" s="659"/>
      <c r="AD9" s="660">
        <v>89066</v>
      </c>
      <c r="AE9" s="660"/>
      <c r="AF9" s="660"/>
      <c r="AG9" s="660"/>
      <c r="AH9" s="660"/>
      <c r="AI9" s="660"/>
      <c r="AJ9" s="660"/>
      <c r="AK9" s="660"/>
      <c r="AL9" s="624">
        <v>0.6</v>
      </c>
      <c r="AM9" s="625"/>
      <c r="AN9" s="625"/>
      <c r="AO9" s="661"/>
      <c r="AP9" s="618" t="s">
        <v>230</v>
      </c>
      <c r="AQ9" s="619"/>
      <c r="AR9" s="619"/>
      <c r="AS9" s="619"/>
      <c r="AT9" s="619"/>
      <c r="AU9" s="619"/>
      <c r="AV9" s="619"/>
      <c r="AW9" s="619"/>
      <c r="AX9" s="619"/>
      <c r="AY9" s="619"/>
      <c r="AZ9" s="619"/>
      <c r="BA9" s="619"/>
      <c r="BB9" s="619"/>
      <c r="BC9" s="619"/>
      <c r="BD9" s="619"/>
      <c r="BE9" s="619"/>
      <c r="BF9" s="620"/>
      <c r="BG9" s="621">
        <v>1976405</v>
      </c>
      <c r="BH9" s="622"/>
      <c r="BI9" s="622"/>
      <c r="BJ9" s="622"/>
      <c r="BK9" s="622"/>
      <c r="BL9" s="622"/>
      <c r="BM9" s="622"/>
      <c r="BN9" s="623"/>
      <c r="BO9" s="659">
        <v>25.7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3067229</v>
      </c>
      <c r="CS9" s="622"/>
      <c r="CT9" s="622"/>
      <c r="CU9" s="622"/>
      <c r="CV9" s="622"/>
      <c r="CW9" s="622"/>
      <c r="CX9" s="622"/>
      <c r="CY9" s="623"/>
      <c r="CZ9" s="659">
        <v>11.2</v>
      </c>
      <c r="DA9" s="659"/>
      <c r="DB9" s="659"/>
      <c r="DC9" s="659"/>
      <c r="DD9" s="627">
        <v>315119</v>
      </c>
      <c r="DE9" s="622"/>
      <c r="DF9" s="622"/>
      <c r="DG9" s="622"/>
      <c r="DH9" s="622"/>
      <c r="DI9" s="622"/>
      <c r="DJ9" s="622"/>
      <c r="DK9" s="622"/>
      <c r="DL9" s="622"/>
      <c r="DM9" s="622"/>
      <c r="DN9" s="622"/>
      <c r="DO9" s="622"/>
      <c r="DP9" s="623"/>
      <c r="DQ9" s="627">
        <v>2615963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133668</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67270</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65615</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1153480</v>
      </c>
      <c r="S11" s="622"/>
      <c r="T11" s="622"/>
      <c r="U11" s="622"/>
      <c r="V11" s="622"/>
      <c r="W11" s="622"/>
      <c r="X11" s="622"/>
      <c r="Y11" s="623"/>
      <c r="Z11" s="624">
        <v>3.9</v>
      </c>
      <c r="AA11" s="625"/>
      <c r="AB11" s="625"/>
      <c r="AC11" s="626"/>
      <c r="AD11" s="627">
        <v>1153480</v>
      </c>
      <c r="AE11" s="622"/>
      <c r="AF11" s="622"/>
      <c r="AG11" s="622"/>
      <c r="AH11" s="622"/>
      <c r="AI11" s="622"/>
      <c r="AJ11" s="622"/>
      <c r="AK11" s="623"/>
      <c r="AL11" s="624">
        <v>7.2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892756</v>
      </c>
      <c r="BH11" s="622"/>
      <c r="BI11" s="622"/>
      <c r="BJ11" s="622"/>
      <c r="BK11" s="622"/>
      <c r="BL11" s="622"/>
      <c r="BM11" s="622"/>
      <c r="BN11" s="623"/>
      <c r="BO11" s="659">
        <v>11.6</v>
      </c>
      <c r="BP11" s="659"/>
      <c r="BQ11" s="659"/>
      <c r="BR11" s="659"/>
      <c r="BS11" s="660">
        <v>245280</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1200751</v>
      </c>
      <c r="CS11" s="622"/>
      <c r="CT11" s="622"/>
      <c r="CU11" s="622"/>
      <c r="CV11" s="622"/>
      <c r="CW11" s="622"/>
      <c r="CX11" s="622"/>
      <c r="CY11" s="623"/>
      <c r="CZ11" s="659">
        <v>4.4000000000000004</v>
      </c>
      <c r="DA11" s="659"/>
      <c r="DB11" s="659"/>
      <c r="DC11" s="659"/>
      <c r="DD11" s="627">
        <v>350946</v>
      </c>
      <c r="DE11" s="622"/>
      <c r="DF11" s="622"/>
      <c r="DG11" s="622"/>
      <c r="DH11" s="622"/>
      <c r="DI11" s="622"/>
      <c r="DJ11" s="622"/>
      <c r="DK11" s="622"/>
      <c r="DL11" s="622"/>
      <c r="DM11" s="622"/>
      <c r="DN11" s="622"/>
      <c r="DO11" s="622"/>
      <c r="DP11" s="623"/>
      <c r="DQ11" s="627">
        <v>676171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65831</v>
      </c>
      <c r="S12" s="622"/>
      <c r="T12" s="622"/>
      <c r="U12" s="622"/>
      <c r="V12" s="622"/>
      <c r="W12" s="622"/>
      <c r="X12" s="622"/>
      <c r="Y12" s="623"/>
      <c r="Z12" s="659">
        <v>0.2</v>
      </c>
      <c r="AA12" s="659"/>
      <c r="AB12" s="659"/>
      <c r="AC12" s="659"/>
      <c r="AD12" s="660">
        <v>65831</v>
      </c>
      <c r="AE12" s="660"/>
      <c r="AF12" s="660"/>
      <c r="AG12" s="660"/>
      <c r="AH12" s="660"/>
      <c r="AI12" s="660"/>
      <c r="AJ12" s="660"/>
      <c r="AK12" s="660"/>
      <c r="AL12" s="624">
        <v>0.4</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3866998</v>
      </c>
      <c r="BH12" s="622"/>
      <c r="BI12" s="622"/>
      <c r="BJ12" s="622"/>
      <c r="BK12" s="622"/>
      <c r="BL12" s="622"/>
      <c r="BM12" s="622"/>
      <c r="BN12" s="623"/>
      <c r="BO12" s="659">
        <v>50.3</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913958</v>
      </c>
      <c r="CS12" s="622"/>
      <c r="CT12" s="622"/>
      <c r="CU12" s="622"/>
      <c r="CV12" s="622"/>
      <c r="CW12" s="622"/>
      <c r="CX12" s="622"/>
      <c r="CY12" s="623"/>
      <c r="CZ12" s="659">
        <v>3.3</v>
      </c>
      <c r="DA12" s="659"/>
      <c r="DB12" s="659"/>
      <c r="DC12" s="659"/>
      <c r="DD12" s="627">
        <v>17718</v>
      </c>
      <c r="DE12" s="622"/>
      <c r="DF12" s="622"/>
      <c r="DG12" s="622"/>
      <c r="DH12" s="622"/>
      <c r="DI12" s="622"/>
      <c r="DJ12" s="622"/>
      <c r="DK12" s="622"/>
      <c r="DL12" s="622"/>
      <c r="DM12" s="622"/>
      <c r="DN12" s="622"/>
      <c r="DO12" s="622"/>
      <c r="DP12" s="623"/>
      <c r="DQ12" s="627">
        <v>800281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v>3761</v>
      </c>
      <c r="S13" s="622"/>
      <c r="T13" s="622"/>
      <c r="U13" s="622"/>
      <c r="V13" s="622"/>
      <c r="W13" s="622"/>
      <c r="X13" s="622"/>
      <c r="Y13" s="623"/>
      <c r="Z13" s="659">
        <v>0</v>
      </c>
      <c r="AA13" s="659"/>
      <c r="AB13" s="659"/>
      <c r="AC13" s="659"/>
      <c r="AD13" s="660">
        <v>3761</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3842551</v>
      </c>
      <c r="BH13" s="622"/>
      <c r="BI13" s="622"/>
      <c r="BJ13" s="622"/>
      <c r="BK13" s="622"/>
      <c r="BL13" s="622"/>
      <c r="BM13" s="622"/>
      <c r="BN13" s="623"/>
      <c r="BO13" s="659">
        <v>49.9</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1499075</v>
      </c>
      <c r="CS13" s="622"/>
      <c r="CT13" s="622"/>
      <c r="CU13" s="622"/>
      <c r="CV13" s="622"/>
      <c r="CW13" s="622"/>
      <c r="CX13" s="622"/>
      <c r="CY13" s="623"/>
      <c r="CZ13" s="659">
        <v>5.5</v>
      </c>
      <c r="DA13" s="659"/>
      <c r="DB13" s="659"/>
      <c r="DC13" s="659"/>
      <c r="DD13" s="627">
        <v>881786</v>
      </c>
      <c r="DE13" s="622"/>
      <c r="DF13" s="622"/>
      <c r="DG13" s="622"/>
      <c r="DH13" s="622"/>
      <c r="DI13" s="622"/>
      <c r="DJ13" s="622"/>
      <c r="DK13" s="622"/>
      <c r="DL13" s="622"/>
      <c r="DM13" s="622"/>
      <c r="DN13" s="622"/>
      <c r="DO13" s="622"/>
      <c r="DP13" s="623"/>
      <c r="DQ13" s="627">
        <v>707936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189948</v>
      </c>
      <c r="BH14" s="622"/>
      <c r="BI14" s="622"/>
      <c r="BJ14" s="622"/>
      <c r="BK14" s="622"/>
      <c r="BL14" s="622"/>
      <c r="BM14" s="622"/>
      <c r="BN14" s="623"/>
      <c r="BO14" s="659">
        <v>2.5</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1696100</v>
      </c>
      <c r="CS14" s="622"/>
      <c r="CT14" s="622"/>
      <c r="CU14" s="622"/>
      <c r="CV14" s="622"/>
      <c r="CW14" s="622"/>
      <c r="CX14" s="622"/>
      <c r="CY14" s="623"/>
      <c r="CZ14" s="659">
        <v>6.2</v>
      </c>
      <c r="DA14" s="659"/>
      <c r="DB14" s="659"/>
      <c r="DC14" s="659"/>
      <c r="DD14" s="627">
        <v>184039</v>
      </c>
      <c r="DE14" s="622"/>
      <c r="DF14" s="622"/>
      <c r="DG14" s="622"/>
      <c r="DH14" s="622"/>
      <c r="DI14" s="622"/>
      <c r="DJ14" s="622"/>
      <c r="DK14" s="622"/>
      <c r="DL14" s="622"/>
      <c r="DM14" s="622"/>
      <c r="DN14" s="622"/>
      <c r="DO14" s="622"/>
      <c r="DP14" s="623"/>
      <c r="DQ14" s="627">
        <v>1006925</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73327</v>
      </c>
      <c r="S15" s="622"/>
      <c r="T15" s="622"/>
      <c r="U15" s="622"/>
      <c r="V15" s="622"/>
      <c r="W15" s="622"/>
      <c r="X15" s="622"/>
      <c r="Y15" s="623"/>
      <c r="Z15" s="659">
        <v>0.3</v>
      </c>
      <c r="AA15" s="659"/>
      <c r="AB15" s="659"/>
      <c r="AC15" s="659"/>
      <c r="AD15" s="660">
        <v>73327</v>
      </c>
      <c r="AE15" s="660"/>
      <c r="AF15" s="660"/>
      <c r="AG15" s="660"/>
      <c r="AH15" s="660"/>
      <c r="AI15" s="660"/>
      <c r="AJ15" s="660"/>
      <c r="AK15" s="660"/>
      <c r="AL15" s="624">
        <v>0.5</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280061</v>
      </c>
      <c r="BH15" s="622"/>
      <c r="BI15" s="622"/>
      <c r="BJ15" s="622"/>
      <c r="BK15" s="622"/>
      <c r="BL15" s="622"/>
      <c r="BM15" s="622"/>
      <c r="BN15" s="623"/>
      <c r="BO15" s="659">
        <v>3.6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4344247</v>
      </c>
      <c r="CS15" s="622"/>
      <c r="CT15" s="622"/>
      <c r="CU15" s="622"/>
      <c r="CV15" s="622"/>
      <c r="CW15" s="622"/>
      <c r="CX15" s="622"/>
      <c r="CY15" s="623"/>
      <c r="CZ15" s="659">
        <v>15.8</v>
      </c>
      <c r="DA15" s="659"/>
      <c r="DB15" s="659"/>
      <c r="DC15" s="659"/>
      <c r="DD15" s="627">
        <v>2295048</v>
      </c>
      <c r="DE15" s="622"/>
      <c r="DF15" s="622"/>
      <c r="DG15" s="622"/>
      <c r="DH15" s="622"/>
      <c r="DI15" s="622"/>
      <c r="DJ15" s="622"/>
      <c r="DK15" s="622"/>
      <c r="DL15" s="622"/>
      <c r="DM15" s="622"/>
      <c r="DN15" s="622"/>
      <c r="DO15" s="622"/>
      <c r="DP15" s="623"/>
      <c r="DQ15" s="627">
        <v>2366359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195888</v>
      </c>
      <c r="S16" s="622"/>
      <c r="T16" s="622"/>
      <c r="U16" s="622"/>
      <c r="V16" s="622"/>
      <c r="W16" s="622"/>
      <c r="X16" s="622"/>
      <c r="Y16" s="623"/>
      <c r="Z16" s="659">
        <v>0.7</v>
      </c>
      <c r="AA16" s="659"/>
      <c r="AB16" s="659"/>
      <c r="AC16" s="659"/>
      <c r="AD16" s="660">
        <v>195888</v>
      </c>
      <c r="AE16" s="660"/>
      <c r="AF16" s="660"/>
      <c r="AG16" s="660"/>
      <c r="AH16" s="660"/>
      <c r="AI16" s="660"/>
      <c r="AJ16" s="660"/>
      <c r="AK16" s="660"/>
      <c r="AL16" s="624">
        <v>1.2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778653</v>
      </c>
      <c r="CS16" s="622"/>
      <c r="CT16" s="622"/>
      <c r="CU16" s="622"/>
      <c r="CV16" s="622"/>
      <c r="CW16" s="622"/>
      <c r="CX16" s="622"/>
      <c r="CY16" s="623"/>
      <c r="CZ16" s="659">
        <v>2.8</v>
      </c>
      <c r="DA16" s="659"/>
      <c r="DB16" s="659"/>
      <c r="DC16" s="659"/>
      <c r="DD16" s="627" t="s">
        <v>122</v>
      </c>
      <c r="DE16" s="622"/>
      <c r="DF16" s="622"/>
      <c r="DG16" s="622"/>
      <c r="DH16" s="622"/>
      <c r="DI16" s="622"/>
      <c r="DJ16" s="622"/>
      <c r="DK16" s="622"/>
      <c r="DL16" s="622"/>
      <c r="DM16" s="622"/>
      <c r="DN16" s="622"/>
      <c r="DO16" s="622"/>
      <c r="DP16" s="623"/>
      <c r="DQ16" s="627">
        <v>249249</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236216</v>
      </c>
      <c r="S17" s="622"/>
      <c r="T17" s="622"/>
      <c r="U17" s="622"/>
      <c r="V17" s="622"/>
      <c r="W17" s="622"/>
      <c r="X17" s="622"/>
      <c r="Y17" s="623"/>
      <c r="Z17" s="659">
        <v>0.8</v>
      </c>
      <c r="AA17" s="659"/>
      <c r="AB17" s="659"/>
      <c r="AC17" s="659"/>
      <c r="AD17" s="660">
        <v>236216</v>
      </c>
      <c r="AE17" s="660"/>
      <c r="AF17" s="660"/>
      <c r="AG17" s="660"/>
      <c r="AH17" s="660"/>
      <c r="AI17" s="660"/>
      <c r="AJ17" s="660"/>
      <c r="AK17" s="660"/>
      <c r="AL17" s="624">
        <v>1.5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2946972</v>
      </c>
      <c r="CS17" s="622"/>
      <c r="CT17" s="622"/>
      <c r="CU17" s="622"/>
      <c r="CV17" s="622"/>
      <c r="CW17" s="622"/>
      <c r="CX17" s="622"/>
      <c r="CY17" s="623"/>
      <c r="CZ17" s="659">
        <v>10.7</v>
      </c>
      <c r="DA17" s="659"/>
      <c r="DB17" s="659"/>
      <c r="DC17" s="659"/>
      <c r="DD17" s="627" t="s">
        <v>122</v>
      </c>
      <c r="DE17" s="622"/>
      <c r="DF17" s="622"/>
      <c r="DG17" s="622"/>
      <c r="DH17" s="622"/>
      <c r="DI17" s="622"/>
      <c r="DJ17" s="622"/>
      <c r="DK17" s="622"/>
      <c r="DL17" s="622"/>
      <c r="DM17" s="622"/>
      <c r="DN17" s="622"/>
      <c r="DO17" s="622"/>
      <c r="DP17" s="623"/>
      <c r="DQ17" s="627">
        <v>2925560</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34568</v>
      </c>
      <c r="S18" s="622"/>
      <c r="T18" s="622"/>
      <c r="U18" s="622"/>
      <c r="V18" s="622"/>
      <c r="W18" s="622"/>
      <c r="X18" s="622"/>
      <c r="Y18" s="623"/>
      <c r="Z18" s="659">
        <v>0.1</v>
      </c>
      <c r="AA18" s="659"/>
      <c r="AB18" s="659"/>
      <c r="AC18" s="659"/>
      <c r="AD18" s="660">
        <v>34568</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193781</v>
      </c>
      <c r="S19" s="622"/>
      <c r="T19" s="622"/>
      <c r="U19" s="622"/>
      <c r="V19" s="622"/>
      <c r="W19" s="622"/>
      <c r="X19" s="622"/>
      <c r="Y19" s="623"/>
      <c r="Z19" s="659">
        <v>0.7</v>
      </c>
      <c r="AA19" s="659"/>
      <c r="AB19" s="659"/>
      <c r="AC19" s="659"/>
      <c r="AD19" s="660">
        <v>193781</v>
      </c>
      <c r="AE19" s="660"/>
      <c r="AF19" s="660"/>
      <c r="AG19" s="660"/>
      <c r="AH19" s="660"/>
      <c r="AI19" s="660"/>
      <c r="AJ19" s="660"/>
      <c r="AK19" s="660"/>
      <c r="AL19" s="624">
        <v>1.2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282645</v>
      </c>
      <c r="BH19" s="622"/>
      <c r="BI19" s="622"/>
      <c r="BJ19" s="622"/>
      <c r="BK19" s="622"/>
      <c r="BL19" s="622"/>
      <c r="BM19" s="622"/>
      <c r="BN19" s="623"/>
      <c r="BO19" s="659">
        <v>3.7</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7867</v>
      </c>
      <c r="S20" s="622"/>
      <c r="T20" s="622"/>
      <c r="U20" s="622"/>
      <c r="V20" s="622"/>
      <c r="W20" s="622"/>
      <c r="X20" s="622"/>
      <c r="Y20" s="623"/>
      <c r="Z20" s="659">
        <v>0</v>
      </c>
      <c r="AA20" s="659"/>
      <c r="AB20" s="659"/>
      <c r="AC20" s="659"/>
      <c r="AD20" s="660">
        <v>7867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282645</v>
      </c>
      <c r="BH20" s="622"/>
      <c r="BI20" s="622"/>
      <c r="BJ20" s="622"/>
      <c r="BK20" s="622"/>
      <c r="BL20" s="622"/>
      <c r="BM20" s="622"/>
      <c r="BN20" s="623"/>
      <c r="BO20" s="659">
        <v>3.7</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27465611</v>
      </c>
      <c r="CS20" s="622"/>
      <c r="CT20" s="622"/>
      <c r="CU20" s="622"/>
      <c r="CV20" s="622"/>
      <c r="CW20" s="622"/>
      <c r="CX20" s="622"/>
      <c r="CY20" s="623"/>
      <c r="CZ20" s="659">
        <v>100</v>
      </c>
      <c r="DA20" s="659"/>
      <c r="DB20" s="659"/>
      <c r="DC20" s="659"/>
      <c r="DD20" s="627">
        <v>4250448</v>
      </c>
      <c r="DE20" s="622"/>
      <c r="DF20" s="622"/>
      <c r="DG20" s="622"/>
      <c r="DH20" s="622"/>
      <c r="DI20" s="622"/>
      <c r="DJ20" s="622"/>
      <c r="DK20" s="622"/>
      <c r="DL20" s="622"/>
      <c r="DM20" s="622"/>
      <c r="DN20" s="622"/>
      <c r="DO20" s="622"/>
      <c r="DP20" s="623"/>
      <c r="DQ20" s="627">
        <v>19073162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6750108</v>
      </c>
      <c r="S21" s="622"/>
      <c r="T21" s="622"/>
      <c r="U21" s="622"/>
      <c r="V21" s="622"/>
      <c r="W21" s="622"/>
      <c r="X21" s="622"/>
      <c r="Y21" s="623"/>
      <c r="Z21" s="659">
        <v>23</v>
      </c>
      <c r="AA21" s="659"/>
      <c r="AB21" s="659"/>
      <c r="AC21" s="659"/>
      <c r="AD21" s="660">
        <v>6020026</v>
      </c>
      <c r="AE21" s="660"/>
      <c r="AF21" s="660"/>
      <c r="AG21" s="660"/>
      <c r="AH21" s="660"/>
      <c r="AI21" s="660"/>
      <c r="AJ21" s="660"/>
      <c r="AK21" s="660"/>
      <c r="AL21" s="624">
        <v>37.700000000000003</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13753</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6020026</v>
      </c>
      <c r="S22" s="622"/>
      <c r="T22" s="622"/>
      <c r="U22" s="622"/>
      <c r="V22" s="622"/>
      <c r="W22" s="622"/>
      <c r="X22" s="622"/>
      <c r="Y22" s="623"/>
      <c r="Z22" s="659">
        <v>20.5</v>
      </c>
      <c r="AA22" s="659"/>
      <c r="AB22" s="659"/>
      <c r="AC22" s="659"/>
      <c r="AD22" s="660">
        <v>6020026</v>
      </c>
      <c r="AE22" s="660"/>
      <c r="AF22" s="660"/>
      <c r="AG22" s="660"/>
      <c r="AH22" s="660"/>
      <c r="AI22" s="660"/>
      <c r="AJ22" s="660"/>
      <c r="AK22" s="660"/>
      <c r="AL22" s="624">
        <v>37.700000000000003</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730082</v>
      </c>
      <c r="S23" s="622"/>
      <c r="T23" s="622"/>
      <c r="U23" s="622"/>
      <c r="V23" s="622"/>
      <c r="W23" s="622"/>
      <c r="X23" s="622"/>
      <c r="Y23" s="623"/>
      <c r="Z23" s="659">
        <v>2.5</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268892</v>
      </c>
      <c r="BH23" s="622"/>
      <c r="BI23" s="622"/>
      <c r="BJ23" s="622"/>
      <c r="BK23" s="622"/>
      <c r="BL23" s="622"/>
      <c r="BM23" s="622"/>
      <c r="BN23" s="623"/>
      <c r="BO23" s="659">
        <v>3.5</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12458468</v>
      </c>
      <c r="CS24" s="677"/>
      <c r="CT24" s="677"/>
      <c r="CU24" s="677"/>
      <c r="CV24" s="677"/>
      <c r="CW24" s="677"/>
      <c r="CX24" s="677"/>
      <c r="CY24" s="702"/>
      <c r="CZ24" s="703">
        <v>45.4</v>
      </c>
      <c r="DA24" s="685"/>
      <c r="DB24" s="685"/>
      <c r="DC24" s="705"/>
      <c r="DD24" s="701">
        <v>9692256</v>
      </c>
      <c r="DE24" s="677"/>
      <c r="DF24" s="677"/>
      <c r="DG24" s="677"/>
      <c r="DH24" s="677"/>
      <c r="DI24" s="677"/>
      <c r="DJ24" s="677"/>
      <c r="DK24" s="702"/>
      <c r="DL24" s="701">
        <v>8864844</v>
      </c>
      <c r="DM24" s="677"/>
      <c r="DN24" s="677"/>
      <c r="DO24" s="677"/>
      <c r="DP24" s="677"/>
      <c r="DQ24" s="677"/>
      <c r="DR24" s="677"/>
      <c r="DS24" s="677"/>
      <c r="DT24" s="677"/>
      <c r="DU24" s="677"/>
      <c r="DV24" s="702"/>
      <c r="DW24" s="703">
        <v>55.4</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16759188</v>
      </c>
      <c r="S25" s="622"/>
      <c r="T25" s="622"/>
      <c r="U25" s="622"/>
      <c r="V25" s="622"/>
      <c r="W25" s="622"/>
      <c r="X25" s="622"/>
      <c r="Y25" s="623"/>
      <c r="Z25" s="659">
        <v>57.2</v>
      </c>
      <c r="AA25" s="659"/>
      <c r="AB25" s="659"/>
      <c r="AC25" s="659"/>
      <c r="AD25" s="660">
        <v>15760214</v>
      </c>
      <c r="AE25" s="660"/>
      <c r="AF25" s="660"/>
      <c r="AG25" s="660"/>
      <c r="AH25" s="660"/>
      <c r="AI25" s="660"/>
      <c r="AJ25" s="660"/>
      <c r="AK25" s="660"/>
      <c r="AL25" s="624">
        <v>98.8</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5819063</v>
      </c>
      <c r="CS25" s="634"/>
      <c r="CT25" s="634"/>
      <c r="CU25" s="634"/>
      <c r="CV25" s="634"/>
      <c r="CW25" s="634"/>
      <c r="CX25" s="634"/>
      <c r="CY25" s="635"/>
      <c r="CZ25" s="624">
        <v>21.2</v>
      </c>
      <c r="DA25" s="636"/>
      <c r="DB25" s="636"/>
      <c r="DC25" s="637"/>
      <c r="DD25" s="627">
        <v>5050015</v>
      </c>
      <c r="DE25" s="634"/>
      <c r="DF25" s="634"/>
      <c r="DG25" s="634"/>
      <c r="DH25" s="634"/>
      <c r="DI25" s="634"/>
      <c r="DJ25" s="634"/>
      <c r="DK25" s="635"/>
      <c r="DL25" s="627">
        <v>4805790</v>
      </c>
      <c r="DM25" s="634"/>
      <c r="DN25" s="634"/>
      <c r="DO25" s="634"/>
      <c r="DP25" s="634"/>
      <c r="DQ25" s="634"/>
      <c r="DR25" s="634"/>
      <c r="DS25" s="634"/>
      <c r="DT25" s="634"/>
      <c r="DU25" s="634"/>
      <c r="DV25" s="635"/>
      <c r="DW25" s="624">
        <v>30</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5625</v>
      </c>
      <c r="S26" s="622"/>
      <c r="T26" s="622"/>
      <c r="U26" s="622"/>
      <c r="V26" s="622"/>
      <c r="W26" s="622"/>
      <c r="X26" s="622"/>
      <c r="Y26" s="623"/>
      <c r="Z26" s="659">
        <v>0</v>
      </c>
      <c r="AA26" s="659"/>
      <c r="AB26" s="659"/>
      <c r="AC26" s="659"/>
      <c r="AD26" s="660">
        <v>5625</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3628518</v>
      </c>
      <c r="CS26" s="622"/>
      <c r="CT26" s="622"/>
      <c r="CU26" s="622"/>
      <c r="CV26" s="622"/>
      <c r="CW26" s="622"/>
      <c r="CX26" s="622"/>
      <c r="CY26" s="623"/>
      <c r="CZ26" s="624">
        <v>13.2</v>
      </c>
      <c r="DA26" s="636"/>
      <c r="DB26" s="636"/>
      <c r="DC26" s="637"/>
      <c r="DD26" s="627">
        <v>3020974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559980</v>
      </c>
      <c r="S27" s="622"/>
      <c r="T27" s="622"/>
      <c r="U27" s="622"/>
      <c r="V27" s="622"/>
      <c r="W27" s="622"/>
      <c r="X27" s="622"/>
      <c r="Y27" s="623"/>
      <c r="Z27" s="659">
        <v>1.9</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7694573</v>
      </c>
      <c r="BH27" s="622"/>
      <c r="BI27" s="622"/>
      <c r="BJ27" s="622"/>
      <c r="BK27" s="622"/>
      <c r="BL27" s="622"/>
      <c r="BM27" s="622"/>
      <c r="BN27" s="623"/>
      <c r="BO27" s="659">
        <v>100</v>
      </c>
      <c r="BP27" s="659"/>
      <c r="BQ27" s="659"/>
      <c r="BR27" s="659"/>
      <c r="BS27" s="660">
        <v>245280</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3692433</v>
      </c>
      <c r="CS27" s="634"/>
      <c r="CT27" s="634"/>
      <c r="CU27" s="634"/>
      <c r="CV27" s="634"/>
      <c r="CW27" s="634"/>
      <c r="CX27" s="634"/>
      <c r="CY27" s="635"/>
      <c r="CZ27" s="624">
        <v>13.4</v>
      </c>
      <c r="DA27" s="636"/>
      <c r="DB27" s="636"/>
      <c r="DC27" s="637"/>
      <c r="DD27" s="627">
        <v>1716681</v>
      </c>
      <c r="DE27" s="634"/>
      <c r="DF27" s="634"/>
      <c r="DG27" s="634"/>
      <c r="DH27" s="634"/>
      <c r="DI27" s="634"/>
      <c r="DJ27" s="634"/>
      <c r="DK27" s="635"/>
      <c r="DL27" s="627">
        <v>1133494</v>
      </c>
      <c r="DM27" s="634"/>
      <c r="DN27" s="634"/>
      <c r="DO27" s="634"/>
      <c r="DP27" s="634"/>
      <c r="DQ27" s="634"/>
      <c r="DR27" s="634"/>
      <c r="DS27" s="634"/>
      <c r="DT27" s="634"/>
      <c r="DU27" s="634"/>
      <c r="DV27" s="635"/>
      <c r="DW27" s="624">
        <v>7.1</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232241</v>
      </c>
      <c r="S28" s="622"/>
      <c r="T28" s="622"/>
      <c r="U28" s="622"/>
      <c r="V28" s="622"/>
      <c r="W28" s="622"/>
      <c r="X28" s="622"/>
      <c r="Y28" s="623"/>
      <c r="Z28" s="659">
        <v>0.8</v>
      </c>
      <c r="AA28" s="659"/>
      <c r="AB28" s="659"/>
      <c r="AC28" s="659"/>
      <c r="AD28" s="660">
        <v>16141</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2946972</v>
      </c>
      <c r="CS28" s="622"/>
      <c r="CT28" s="622"/>
      <c r="CU28" s="622"/>
      <c r="CV28" s="622"/>
      <c r="CW28" s="622"/>
      <c r="CX28" s="622"/>
      <c r="CY28" s="623"/>
      <c r="CZ28" s="624">
        <v>10.7</v>
      </c>
      <c r="DA28" s="636"/>
      <c r="DB28" s="636"/>
      <c r="DC28" s="637"/>
      <c r="DD28" s="627">
        <v>2925560</v>
      </c>
      <c r="DE28" s="622"/>
      <c r="DF28" s="622"/>
      <c r="DG28" s="622"/>
      <c r="DH28" s="622"/>
      <c r="DI28" s="622"/>
      <c r="DJ28" s="622"/>
      <c r="DK28" s="623"/>
      <c r="DL28" s="627">
        <v>2925560</v>
      </c>
      <c r="DM28" s="622"/>
      <c r="DN28" s="622"/>
      <c r="DO28" s="622"/>
      <c r="DP28" s="622"/>
      <c r="DQ28" s="622"/>
      <c r="DR28" s="622"/>
      <c r="DS28" s="622"/>
      <c r="DT28" s="622"/>
      <c r="DU28" s="622"/>
      <c r="DV28" s="623"/>
      <c r="DW28" s="624">
        <v>18.3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93334</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2946972</v>
      </c>
      <c r="CS29" s="634"/>
      <c r="CT29" s="634"/>
      <c r="CU29" s="634"/>
      <c r="CV29" s="634"/>
      <c r="CW29" s="634"/>
      <c r="CX29" s="634"/>
      <c r="CY29" s="635"/>
      <c r="CZ29" s="624">
        <v>10.7</v>
      </c>
      <c r="DA29" s="636"/>
      <c r="DB29" s="636"/>
      <c r="DC29" s="637"/>
      <c r="DD29" s="627">
        <v>2925560</v>
      </c>
      <c r="DE29" s="634"/>
      <c r="DF29" s="634"/>
      <c r="DG29" s="634"/>
      <c r="DH29" s="634"/>
      <c r="DI29" s="634"/>
      <c r="DJ29" s="634"/>
      <c r="DK29" s="635"/>
      <c r="DL29" s="627">
        <v>2925560</v>
      </c>
      <c r="DM29" s="634"/>
      <c r="DN29" s="634"/>
      <c r="DO29" s="634"/>
      <c r="DP29" s="634"/>
      <c r="DQ29" s="634"/>
      <c r="DR29" s="634"/>
      <c r="DS29" s="634"/>
      <c r="DT29" s="634"/>
      <c r="DU29" s="634"/>
      <c r="DV29" s="635"/>
      <c r="DW29" s="624">
        <v>18.3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3197190</v>
      </c>
      <c r="S30" s="622"/>
      <c r="T30" s="622"/>
      <c r="U30" s="622"/>
      <c r="V30" s="622"/>
      <c r="W30" s="622"/>
      <c r="X30" s="622"/>
      <c r="Y30" s="623"/>
      <c r="Z30" s="659">
        <v>10.9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2845841</v>
      </c>
      <c r="CS30" s="622"/>
      <c r="CT30" s="622"/>
      <c r="CU30" s="622"/>
      <c r="CV30" s="622"/>
      <c r="CW30" s="622"/>
      <c r="CX30" s="622"/>
      <c r="CY30" s="623"/>
      <c r="CZ30" s="624">
        <v>10.4</v>
      </c>
      <c r="DA30" s="636"/>
      <c r="DB30" s="636"/>
      <c r="DC30" s="637"/>
      <c r="DD30" s="627">
        <v>2826418</v>
      </c>
      <c r="DE30" s="622"/>
      <c r="DF30" s="622"/>
      <c r="DG30" s="622"/>
      <c r="DH30" s="622"/>
      <c r="DI30" s="622"/>
      <c r="DJ30" s="622"/>
      <c r="DK30" s="623"/>
      <c r="DL30" s="627">
        <v>2826418</v>
      </c>
      <c r="DM30" s="622"/>
      <c r="DN30" s="622"/>
      <c r="DO30" s="622"/>
      <c r="DP30" s="622"/>
      <c r="DQ30" s="622"/>
      <c r="DR30" s="622"/>
      <c r="DS30" s="622"/>
      <c r="DT30" s="622"/>
      <c r="DU30" s="622"/>
      <c r="DV30" s="623"/>
      <c r="DW30" s="624">
        <v>17.7</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v>
      </c>
      <c r="BN31" s="684"/>
      <c r="BO31" s="684"/>
      <c r="BP31" s="684"/>
      <c r="BQ31" s="686"/>
      <c r="BR31" s="683">
        <v>99.4</v>
      </c>
      <c r="BS31" s="684"/>
      <c r="BT31" s="684"/>
      <c r="BU31" s="684"/>
      <c r="BV31" s="684"/>
      <c r="BW31" s="684"/>
      <c r="BX31" s="685">
        <v>97.8</v>
      </c>
      <c r="BY31" s="684"/>
      <c r="BZ31" s="684"/>
      <c r="CA31" s="684"/>
      <c r="CB31" s="686"/>
      <c r="CD31" s="642"/>
      <c r="CE31" s="643"/>
      <c r="CF31" s="618" t="s">
        <v>300</v>
      </c>
      <c r="CG31" s="619"/>
      <c r="CH31" s="619"/>
      <c r="CI31" s="619"/>
      <c r="CJ31" s="619"/>
      <c r="CK31" s="619"/>
      <c r="CL31" s="619"/>
      <c r="CM31" s="619"/>
      <c r="CN31" s="619"/>
      <c r="CO31" s="619"/>
      <c r="CP31" s="619"/>
      <c r="CQ31" s="620"/>
      <c r="CR31" s="621">
        <v>101131</v>
      </c>
      <c r="CS31" s="634"/>
      <c r="CT31" s="634"/>
      <c r="CU31" s="634"/>
      <c r="CV31" s="634"/>
      <c r="CW31" s="634"/>
      <c r="CX31" s="634"/>
      <c r="CY31" s="635"/>
      <c r="CZ31" s="624">
        <v>0.4</v>
      </c>
      <c r="DA31" s="636"/>
      <c r="DB31" s="636"/>
      <c r="DC31" s="637"/>
      <c r="DD31" s="627">
        <v>99142</v>
      </c>
      <c r="DE31" s="634"/>
      <c r="DF31" s="634"/>
      <c r="DG31" s="634"/>
      <c r="DH31" s="634"/>
      <c r="DI31" s="634"/>
      <c r="DJ31" s="634"/>
      <c r="DK31" s="635"/>
      <c r="DL31" s="627">
        <v>99142</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1449138</v>
      </c>
      <c r="S32" s="622"/>
      <c r="T32" s="622"/>
      <c r="U32" s="622"/>
      <c r="V32" s="622"/>
      <c r="W32" s="622"/>
      <c r="X32" s="622"/>
      <c r="Y32" s="623"/>
      <c r="Z32" s="659">
        <v>4.9000000000000004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99.7</v>
      </c>
      <c r="BH32" s="634"/>
      <c r="BI32" s="634"/>
      <c r="BJ32" s="634"/>
      <c r="BK32" s="634"/>
      <c r="BL32" s="634"/>
      <c r="BM32" s="625">
        <v>98.1</v>
      </c>
      <c r="BN32" s="634"/>
      <c r="BO32" s="634"/>
      <c r="BP32" s="634"/>
      <c r="BQ32" s="657"/>
      <c r="BR32" s="687">
        <v>99.4</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61165</v>
      </c>
      <c r="S33" s="622"/>
      <c r="T33" s="622"/>
      <c r="U33" s="622"/>
      <c r="V33" s="622"/>
      <c r="W33" s="622"/>
      <c r="X33" s="622"/>
      <c r="Y33" s="623"/>
      <c r="Z33" s="659">
        <v>0.2</v>
      </c>
      <c r="AA33" s="659"/>
      <c r="AB33" s="659"/>
      <c r="AC33" s="659"/>
      <c r="AD33" s="660">
        <v>2713</v>
      </c>
      <c r="AE33" s="660"/>
      <c r="AF33" s="660"/>
      <c r="AG33" s="660"/>
      <c r="AH33" s="660"/>
      <c r="AI33" s="660"/>
      <c r="AJ33" s="660"/>
      <c r="AK33" s="660"/>
      <c r="AL33" s="624">
        <v>0</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99.3</v>
      </c>
      <c r="BH33" s="606"/>
      <c r="BI33" s="606"/>
      <c r="BJ33" s="606"/>
      <c r="BK33" s="606"/>
      <c r="BL33" s="606"/>
      <c r="BM33" s="652">
        <v>97.8</v>
      </c>
      <c r="BN33" s="606"/>
      <c r="BO33" s="606"/>
      <c r="BP33" s="606"/>
      <c r="BQ33" s="669"/>
      <c r="BR33" s="682">
        <v>99.3</v>
      </c>
      <c r="BS33" s="606"/>
      <c r="BT33" s="606"/>
      <c r="BU33" s="606"/>
      <c r="BV33" s="606"/>
      <c r="BW33" s="606"/>
      <c r="BX33" s="652">
        <v>97.8</v>
      </c>
      <c r="BY33" s="606"/>
      <c r="BZ33" s="606"/>
      <c r="CA33" s="606"/>
      <c r="CB33" s="669"/>
      <c r="CD33" s="618" t="s">
        <v>307</v>
      </c>
      <c r="CE33" s="619"/>
      <c r="CF33" s="619"/>
      <c r="CG33" s="619"/>
      <c r="CH33" s="619"/>
      <c r="CI33" s="619"/>
      <c r="CJ33" s="619"/>
      <c r="CK33" s="619"/>
      <c r="CL33" s="619"/>
      <c r="CM33" s="619"/>
      <c r="CN33" s="619"/>
      <c r="CO33" s="619"/>
      <c r="CP33" s="619"/>
      <c r="CQ33" s="620"/>
      <c r="CR33" s="621">
        <v>9978042</v>
      </c>
      <c r="CS33" s="634"/>
      <c r="CT33" s="634"/>
      <c r="CU33" s="634"/>
      <c r="CV33" s="634"/>
      <c r="CW33" s="634"/>
      <c r="CX33" s="634"/>
      <c r="CY33" s="635"/>
      <c r="CZ33" s="624">
        <v>36.299999999999997</v>
      </c>
      <c r="DA33" s="636"/>
      <c r="DB33" s="636"/>
      <c r="DC33" s="637"/>
      <c r="DD33" s="627">
        <v>8170950</v>
      </c>
      <c r="DE33" s="634"/>
      <c r="DF33" s="634"/>
      <c r="DG33" s="634"/>
      <c r="DH33" s="634"/>
      <c r="DI33" s="634"/>
      <c r="DJ33" s="634"/>
      <c r="DK33" s="635"/>
      <c r="DL33" s="627">
        <v>6475965</v>
      </c>
      <c r="DM33" s="634"/>
      <c r="DN33" s="634"/>
      <c r="DO33" s="634"/>
      <c r="DP33" s="634"/>
      <c r="DQ33" s="634"/>
      <c r="DR33" s="634"/>
      <c r="DS33" s="634"/>
      <c r="DT33" s="634"/>
      <c r="DU33" s="634"/>
      <c r="DV33" s="635"/>
      <c r="DW33" s="624">
        <v>40.5</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48811</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4575913</v>
      </c>
      <c r="CS34" s="622"/>
      <c r="CT34" s="622"/>
      <c r="CU34" s="622"/>
      <c r="CV34" s="622"/>
      <c r="CW34" s="622"/>
      <c r="CX34" s="622"/>
      <c r="CY34" s="623"/>
      <c r="CZ34" s="624">
        <v>16.7</v>
      </c>
      <c r="DA34" s="636"/>
      <c r="DB34" s="636"/>
      <c r="DC34" s="637"/>
      <c r="DD34" s="627">
        <v>3552769</v>
      </c>
      <c r="DE34" s="622"/>
      <c r="DF34" s="622"/>
      <c r="DG34" s="622"/>
      <c r="DH34" s="622"/>
      <c r="DI34" s="622"/>
      <c r="DJ34" s="622"/>
      <c r="DK34" s="623"/>
      <c r="DL34" s="627">
        <v>2807096</v>
      </c>
      <c r="DM34" s="622"/>
      <c r="DN34" s="622"/>
      <c r="DO34" s="622"/>
      <c r="DP34" s="622"/>
      <c r="DQ34" s="622"/>
      <c r="DR34" s="622"/>
      <c r="DS34" s="622"/>
      <c r="DT34" s="622"/>
      <c r="DU34" s="622"/>
      <c r="DV34" s="623"/>
      <c r="DW34" s="624">
        <v>17.5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892361</v>
      </c>
      <c r="S35" s="622"/>
      <c r="T35" s="622"/>
      <c r="U35" s="622"/>
      <c r="V35" s="622"/>
      <c r="W35" s="622"/>
      <c r="X35" s="622"/>
      <c r="Y35" s="623"/>
      <c r="Z35" s="659">
        <v>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309338</v>
      </c>
      <c r="CS35" s="634"/>
      <c r="CT35" s="634"/>
      <c r="CU35" s="634"/>
      <c r="CV35" s="634"/>
      <c r="CW35" s="634"/>
      <c r="CX35" s="634"/>
      <c r="CY35" s="635"/>
      <c r="CZ35" s="624">
        <v>1.1000000000000001</v>
      </c>
      <c r="DA35" s="636"/>
      <c r="DB35" s="636"/>
      <c r="DC35" s="637"/>
      <c r="DD35" s="627">
        <v>245781</v>
      </c>
      <c r="DE35" s="634"/>
      <c r="DF35" s="634"/>
      <c r="DG35" s="634"/>
      <c r="DH35" s="634"/>
      <c r="DI35" s="634"/>
      <c r="DJ35" s="634"/>
      <c r="DK35" s="635"/>
      <c r="DL35" s="627">
        <v>228652</v>
      </c>
      <c r="DM35" s="634"/>
      <c r="DN35" s="634"/>
      <c r="DO35" s="634"/>
      <c r="DP35" s="634"/>
      <c r="DQ35" s="634"/>
      <c r="DR35" s="634"/>
      <c r="DS35" s="634"/>
      <c r="DT35" s="634"/>
      <c r="DU35" s="634"/>
      <c r="DV35" s="635"/>
      <c r="DW35" s="624">
        <v>1.4</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2324892</v>
      </c>
      <c r="S36" s="622"/>
      <c r="T36" s="622"/>
      <c r="U36" s="622"/>
      <c r="V36" s="622"/>
      <c r="W36" s="622"/>
      <c r="X36" s="622"/>
      <c r="Y36" s="623"/>
      <c r="Z36" s="659">
        <v>7.9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2660073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13055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3194643</v>
      </c>
      <c r="CS36" s="622"/>
      <c r="CT36" s="622"/>
      <c r="CU36" s="622"/>
      <c r="CV36" s="622"/>
      <c r="CW36" s="622"/>
      <c r="CX36" s="622"/>
      <c r="CY36" s="623"/>
      <c r="CZ36" s="624">
        <v>11.6</v>
      </c>
      <c r="DA36" s="636"/>
      <c r="DB36" s="636"/>
      <c r="DC36" s="637"/>
      <c r="DD36" s="627">
        <v>2826996</v>
      </c>
      <c r="DE36" s="622"/>
      <c r="DF36" s="622"/>
      <c r="DG36" s="622"/>
      <c r="DH36" s="622"/>
      <c r="DI36" s="622"/>
      <c r="DJ36" s="622"/>
      <c r="DK36" s="623"/>
      <c r="DL36" s="627">
        <v>2485945</v>
      </c>
      <c r="DM36" s="622"/>
      <c r="DN36" s="622"/>
      <c r="DO36" s="622"/>
      <c r="DP36" s="622"/>
      <c r="DQ36" s="622"/>
      <c r="DR36" s="622"/>
      <c r="DS36" s="622"/>
      <c r="DT36" s="622"/>
      <c r="DU36" s="622"/>
      <c r="DV36" s="623"/>
      <c r="DW36" s="624">
        <v>15.5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979863</v>
      </c>
      <c r="S37" s="622"/>
      <c r="T37" s="622"/>
      <c r="U37" s="622"/>
      <c r="V37" s="622"/>
      <c r="W37" s="622"/>
      <c r="X37" s="622"/>
      <c r="Y37" s="623"/>
      <c r="Z37" s="659">
        <v>3.3</v>
      </c>
      <c r="AA37" s="659"/>
      <c r="AB37" s="659"/>
      <c r="AC37" s="659"/>
      <c r="AD37" s="660">
        <v>170946</v>
      </c>
      <c r="AE37" s="660"/>
      <c r="AF37" s="660"/>
      <c r="AG37" s="660"/>
      <c r="AH37" s="660"/>
      <c r="AI37" s="660"/>
      <c r="AJ37" s="660"/>
      <c r="AK37" s="660"/>
      <c r="AL37" s="624">
        <v>1.1000000000000001</v>
      </c>
      <c r="AM37" s="625"/>
      <c r="AN37" s="625"/>
      <c r="AO37" s="661"/>
      <c r="AQ37" s="654" t="s">
        <v>319</v>
      </c>
      <c r="AR37" s="655"/>
      <c r="AS37" s="655"/>
      <c r="AT37" s="655"/>
      <c r="AU37" s="655"/>
      <c r="AV37" s="655"/>
      <c r="AW37" s="655"/>
      <c r="AX37" s="655"/>
      <c r="AY37" s="656"/>
      <c r="AZ37" s="621">
        <v>907000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-7501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752284</v>
      </c>
      <c r="CS37" s="634"/>
      <c r="CT37" s="634"/>
      <c r="CU37" s="634"/>
      <c r="CV37" s="634"/>
      <c r="CW37" s="634"/>
      <c r="CX37" s="634"/>
      <c r="CY37" s="635"/>
      <c r="CZ37" s="624">
        <v>2.7</v>
      </c>
      <c r="DA37" s="636"/>
      <c r="DB37" s="636"/>
      <c r="DC37" s="637"/>
      <c r="DD37" s="627">
        <v>736358</v>
      </c>
      <c r="DE37" s="634"/>
      <c r="DF37" s="634"/>
      <c r="DG37" s="634"/>
      <c r="DH37" s="634"/>
      <c r="DI37" s="634"/>
      <c r="DJ37" s="634"/>
      <c r="DK37" s="635"/>
      <c r="DL37" s="627">
        <v>736358</v>
      </c>
      <c r="DM37" s="634"/>
      <c r="DN37" s="634"/>
      <c r="DO37" s="634"/>
      <c r="DP37" s="634"/>
      <c r="DQ37" s="634"/>
      <c r="DR37" s="634"/>
      <c r="DS37" s="634"/>
      <c r="DT37" s="634"/>
      <c r="DU37" s="634"/>
      <c r="DV37" s="635"/>
      <c r="DW37" s="624">
        <v>4.5999999999999996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2709300</v>
      </c>
      <c r="S38" s="622"/>
      <c r="T38" s="622"/>
      <c r="U38" s="622"/>
      <c r="V38" s="622"/>
      <c r="W38" s="622"/>
      <c r="X38" s="622"/>
      <c r="Y38" s="623"/>
      <c r="Z38" s="659">
        <v>9.1999999999999993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278349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5539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1210586</v>
      </c>
      <c r="CS38" s="622"/>
      <c r="CT38" s="622"/>
      <c r="CU38" s="622"/>
      <c r="CV38" s="622"/>
      <c r="CW38" s="622"/>
      <c r="CX38" s="622"/>
      <c r="CY38" s="623"/>
      <c r="CZ38" s="624">
        <v>4.4000000000000004</v>
      </c>
      <c r="DA38" s="636"/>
      <c r="DB38" s="636"/>
      <c r="DC38" s="637"/>
      <c r="DD38" s="627">
        <v>945077</v>
      </c>
      <c r="DE38" s="622"/>
      <c r="DF38" s="622"/>
      <c r="DG38" s="622"/>
      <c r="DH38" s="622"/>
      <c r="DI38" s="622"/>
      <c r="DJ38" s="622"/>
      <c r="DK38" s="623"/>
      <c r="DL38" s="627">
        <v>800072</v>
      </c>
      <c r="DM38" s="622"/>
      <c r="DN38" s="622"/>
      <c r="DO38" s="622"/>
      <c r="DP38" s="622"/>
      <c r="DQ38" s="622"/>
      <c r="DR38" s="622"/>
      <c r="DS38" s="622"/>
      <c r="DT38" s="622"/>
      <c r="DU38" s="622"/>
      <c r="DV38" s="623"/>
      <c r="DW38" s="624">
        <v>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264138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8181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318087</v>
      </c>
      <c r="CS39" s="634"/>
      <c r="CT39" s="634"/>
      <c r="CU39" s="634"/>
      <c r="CV39" s="634"/>
      <c r="CW39" s="634"/>
      <c r="CX39" s="634"/>
      <c r="CY39" s="635"/>
      <c r="CZ39" s="624">
        <v>1.2</v>
      </c>
      <c r="DA39" s="636"/>
      <c r="DB39" s="636"/>
      <c r="DC39" s="637"/>
      <c r="DD39" s="627">
        <v>255052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53000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33995</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369475</v>
      </c>
      <c r="CS40" s="622"/>
      <c r="CT40" s="622"/>
      <c r="CU40" s="622"/>
      <c r="CV40" s="622"/>
      <c r="CW40" s="622"/>
      <c r="CX40" s="622"/>
      <c r="CY40" s="623"/>
      <c r="CZ40" s="624">
        <v>1.3</v>
      </c>
      <c r="DA40" s="636"/>
      <c r="DB40" s="636"/>
      <c r="DC40" s="637"/>
      <c r="DD40" s="627">
        <v>345275</v>
      </c>
      <c r="DE40" s="622"/>
      <c r="DF40" s="622"/>
      <c r="DG40" s="622"/>
      <c r="DH40" s="622"/>
      <c r="DI40" s="622"/>
      <c r="DJ40" s="622"/>
      <c r="DK40" s="623"/>
      <c r="DL40" s="627">
        <v>154200</v>
      </c>
      <c r="DM40" s="622"/>
      <c r="DN40" s="622"/>
      <c r="DO40" s="622"/>
      <c r="DP40" s="622"/>
      <c r="DQ40" s="622"/>
      <c r="DR40" s="622"/>
      <c r="DS40" s="622"/>
      <c r="DT40" s="622"/>
      <c r="DU40" s="622"/>
      <c r="DV40" s="623"/>
      <c r="DW40" s="624">
        <v>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29313088</v>
      </c>
      <c r="S41" s="646"/>
      <c r="T41" s="646"/>
      <c r="U41" s="646"/>
      <c r="V41" s="646"/>
      <c r="W41" s="646"/>
      <c r="X41" s="646"/>
      <c r="Y41" s="649"/>
      <c r="Z41" s="650">
        <v>100</v>
      </c>
      <c r="AA41" s="650"/>
      <c r="AB41" s="650"/>
      <c r="AC41" s="650"/>
      <c r="AD41" s="651">
        <v>15955639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335164</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841427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357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5029101</v>
      </c>
      <c r="CS42" s="634"/>
      <c r="CT42" s="634"/>
      <c r="CU42" s="634"/>
      <c r="CV42" s="634"/>
      <c r="CW42" s="634"/>
      <c r="CX42" s="634"/>
      <c r="CY42" s="635"/>
      <c r="CZ42" s="624">
        <v>18.3</v>
      </c>
      <c r="DA42" s="636"/>
      <c r="DB42" s="636"/>
      <c r="DC42" s="637"/>
      <c r="DD42" s="627">
        <v>1209956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164749</v>
      </c>
      <c r="CS43" s="634"/>
      <c r="CT43" s="634"/>
      <c r="CU43" s="634"/>
      <c r="CV43" s="634"/>
      <c r="CW43" s="634"/>
      <c r="CX43" s="634"/>
      <c r="CY43" s="635"/>
      <c r="CZ43" s="624">
        <v>0.6</v>
      </c>
      <c r="DA43" s="636"/>
      <c r="DB43" s="636"/>
      <c r="DC43" s="637"/>
      <c r="DD43" s="627">
        <v>159187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4250448</v>
      </c>
      <c r="CS44" s="622"/>
      <c r="CT44" s="622"/>
      <c r="CU44" s="622"/>
      <c r="CV44" s="622"/>
      <c r="CW44" s="622"/>
      <c r="CX44" s="622"/>
      <c r="CY44" s="623"/>
      <c r="CZ44" s="624">
        <v>15.5</v>
      </c>
      <c r="DA44" s="625"/>
      <c r="DB44" s="625"/>
      <c r="DC44" s="626"/>
      <c r="DD44" s="627">
        <v>960707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928580</v>
      </c>
      <c r="CS45" s="634"/>
      <c r="CT45" s="634"/>
      <c r="CU45" s="634"/>
      <c r="CV45" s="634"/>
      <c r="CW45" s="634"/>
      <c r="CX45" s="634"/>
      <c r="CY45" s="635"/>
      <c r="CZ45" s="624">
        <v>3.4</v>
      </c>
      <c r="DA45" s="636"/>
      <c r="DB45" s="636"/>
      <c r="DC45" s="637"/>
      <c r="DD45" s="627">
        <v>57872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3291839</v>
      </c>
      <c r="CS46" s="622"/>
      <c r="CT46" s="622"/>
      <c r="CU46" s="622"/>
      <c r="CV46" s="622"/>
      <c r="CW46" s="622"/>
      <c r="CX46" s="622"/>
      <c r="CY46" s="623"/>
      <c r="CZ46" s="624">
        <v>12</v>
      </c>
      <c r="DA46" s="625"/>
      <c r="DB46" s="625"/>
      <c r="DC46" s="626"/>
      <c r="DD46" s="627">
        <v>890920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778653</v>
      </c>
      <c r="CS47" s="634"/>
      <c r="CT47" s="634"/>
      <c r="CU47" s="634"/>
      <c r="CV47" s="634"/>
      <c r="CW47" s="634"/>
      <c r="CX47" s="634"/>
      <c r="CY47" s="635"/>
      <c r="CZ47" s="624">
        <v>2.8</v>
      </c>
      <c r="DA47" s="636"/>
      <c r="DB47" s="636"/>
      <c r="DC47" s="637"/>
      <c r="DD47" s="627">
        <v>249249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27465611</v>
      </c>
      <c r="CS49" s="606"/>
      <c r="CT49" s="606"/>
      <c r="CU49" s="606"/>
      <c r="CV49" s="606"/>
      <c r="CW49" s="606"/>
      <c r="CX49" s="606"/>
      <c r="CY49" s="607"/>
      <c r="CZ49" s="608">
        <v>100</v>
      </c>
      <c r="DA49" s="609"/>
      <c r="DB49" s="609"/>
      <c r="DC49" s="610"/>
      <c r="DD49" s="611">
        <v>19073162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q58TCdaucYPG1CUMaPvgD/ZddqiwhUIsZUidTcTE9c4z3T5FiZcykKAGAZPYz54EyI2mAgz5GBupenQlrWZZtA==" saltValue="uQBD4MWsYzDnd/OoHi//R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Normal="100" zoomScaleSheetLayoutView="70" workbookViewId="0">
      <selection activeCell="B1" sqref="B1:DI1"/>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89" t="s">
        <v>352</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0" t="s">
        <v>353</v>
      </c>
      <c r="DK2" s="1091"/>
      <c r="DL2" s="1091"/>
      <c r="DM2" s="1091"/>
      <c r="DN2" s="1091"/>
      <c r="DO2" s="1092"/>
      <c r="DP2" s="216"/>
      <c r="DQ2" s="1090" t="s">
        <v>354</v>
      </c>
      <c r="DR2" s="1091"/>
      <c r="DS2" s="1091"/>
      <c r="DT2" s="1091"/>
      <c r="DU2" s="1091"/>
      <c r="DV2" s="1091"/>
      <c r="DW2" s="1091"/>
      <c r="DX2" s="1091"/>
      <c r="DY2" s="1091"/>
      <c r="DZ2" s="1092"/>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8" t="s">
        <v>355</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3"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3" t="s">
        <v>371</v>
      </c>
      <c r="DH5" s="1084"/>
      <c r="DI5" s="1084"/>
      <c r="DJ5" s="1084"/>
      <c r="DK5" s="1085"/>
      <c r="DL5" s="1083" t="s">
        <v>372</v>
      </c>
      <c r="DM5" s="1084"/>
      <c r="DN5" s="1084"/>
      <c r="DO5" s="1084"/>
      <c r="DP5" s="1085"/>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4"/>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6"/>
      <c r="DH6" s="1087"/>
      <c r="DI6" s="1087"/>
      <c r="DJ6" s="1087"/>
      <c r="DK6" s="1088"/>
      <c r="DL6" s="1086"/>
      <c r="DM6" s="1087"/>
      <c r="DN6" s="1087"/>
      <c r="DO6" s="1087"/>
      <c r="DP6" s="1088"/>
      <c r="DQ6" s="1004"/>
      <c r="DR6" s="1005"/>
      <c r="DS6" s="1005"/>
      <c r="DT6" s="1005"/>
      <c r="DU6" s="1006"/>
      <c r="DV6" s="1004"/>
      <c r="DW6" s="1005"/>
      <c r="DX6" s="1005"/>
      <c r="DY6" s="1005"/>
      <c r="DZ6" s="1016"/>
      <c r="EA6" s="222"/>
    </row>
    <row r="7" spans="1:131" s="223" customFormat="1" ht="26.25" customHeight="1" thickTop="1" x14ac:dyDescent="0.15">
      <c r="A7" s="224">
        <v>1</v>
      </c>
      <c r="B7" s="1046" t="s">
        <v>374</v>
      </c>
      <c r="C7" s="1047"/>
      <c r="D7" s="1047"/>
      <c r="E7" s="1047"/>
      <c r="F7" s="1047"/>
      <c r="G7" s="1047"/>
      <c r="H7" s="1047"/>
      <c r="I7" s="1047"/>
      <c r="J7" s="1047"/>
      <c r="K7" s="1047"/>
      <c r="L7" s="1047"/>
      <c r="M7" s="1047"/>
      <c r="N7" s="1047"/>
      <c r="O7" s="1047"/>
      <c r="P7" s="1048"/>
      <c r="Q7" s="1101">
        <v>29412</v>
      </c>
      <c r="R7" s="1102"/>
      <c r="S7" s="1102"/>
      <c r="T7" s="1102"/>
      <c r="U7" s="1102"/>
      <c r="V7" s="1102">
        <v>27565</v>
      </c>
      <c r="W7" s="1102"/>
      <c r="X7" s="1102"/>
      <c r="Y7" s="1102"/>
      <c r="Z7" s="1102"/>
      <c r="AA7" s="1102">
        <v>1847</v>
      </c>
      <c r="AB7" s="1102"/>
      <c r="AC7" s="1102"/>
      <c r="AD7" s="1102"/>
      <c r="AE7" s="1103"/>
      <c r="AF7" s="1104">
        <v>1395</v>
      </c>
      <c r="AG7" s="1105"/>
      <c r="AH7" s="1105"/>
      <c r="AI7" s="1105"/>
      <c r="AJ7" s="1106"/>
      <c r="AK7" s="1107">
        <v>892</v>
      </c>
      <c r="AL7" s="1108"/>
      <c r="AM7" s="1108"/>
      <c r="AN7" s="1108"/>
      <c r="AO7" s="1108"/>
      <c r="AP7" s="1108">
        <v>28535</v>
      </c>
      <c r="AQ7" s="1108"/>
      <c r="AR7" s="1108"/>
      <c r="AS7" s="1108"/>
      <c r="AT7" s="1108"/>
      <c r="AU7" s="1109"/>
      <c r="AV7" s="1109"/>
      <c r="AW7" s="1109"/>
      <c r="AX7" s="1109"/>
      <c r="AY7" s="1110"/>
      <c r="AZ7" s="220"/>
      <c r="BA7" s="220"/>
      <c r="BB7" s="220"/>
      <c r="BC7" s="220"/>
      <c r="BD7" s="220"/>
      <c r="BE7" s="221"/>
      <c r="BF7" s="221"/>
      <c r="BG7" s="221"/>
      <c r="BH7" s="221"/>
      <c r="BI7" s="221"/>
      <c r="BJ7" s="221"/>
      <c r="BK7" s="221"/>
      <c r="BL7" s="221"/>
      <c r="BM7" s="221"/>
      <c r="BN7" s="221"/>
      <c r="BO7" s="221"/>
      <c r="BP7" s="221"/>
      <c r="BQ7" s="224">
        <v>1</v>
      </c>
      <c r="BR7" s="225"/>
      <c r="BS7" s="1098" t="s">
        <v>556</v>
      </c>
      <c r="BT7" s="1099"/>
      <c r="BU7" s="1099"/>
      <c r="BV7" s="1099"/>
      <c r="BW7" s="1099"/>
      <c r="BX7" s="1099"/>
      <c r="BY7" s="1099"/>
      <c r="BZ7" s="1099"/>
      <c r="CA7" s="1099"/>
      <c r="CB7" s="1099"/>
      <c r="CC7" s="1099"/>
      <c r="CD7" s="1099"/>
      <c r="CE7" s="1099"/>
      <c r="CF7" s="1099"/>
      <c r="CG7" s="1111"/>
      <c r="CH7" s="1095">
        <v>1</v>
      </c>
      <c r="CI7" s="1096"/>
      <c r="CJ7" s="1096"/>
      <c r="CK7" s="1096"/>
      <c r="CL7" s="1097"/>
      <c r="CM7" s="1095">
        <v>423</v>
      </c>
      <c r="CN7" s="1096"/>
      <c r="CO7" s="1096"/>
      <c r="CP7" s="1096"/>
      <c r="CQ7" s="1097"/>
      <c r="CR7" s="1095">
        <v>6</v>
      </c>
      <c r="CS7" s="1096"/>
      <c r="CT7" s="1096"/>
      <c r="CU7" s="1096"/>
      <c r="CV7" s="1097"/>
      <c r="CW7" s="1095">
        <v>22</v>
      </c>
      <c r="CX7" s="1096"/>
      <c r="CY7" s="1096"/>
      <c r="CZ7" s="1096"/>
      <c r="DA7" s="1097"/>
      <c r="DB7" s="1095" t="s">
        <v>551</v>
      </c>
      <c r="DC7" s="1096"/>
      <c r="DD7" s="1096"/>
      <c r="DE7" s="1096"/>
      <c r="DF7" s="1097"/>
      <c r="DG7" s="1095">
        <v>438</v>
      </c>
      <c r="DH7" s="1096"/>
      <c r="DI7" s="1096"/>
      <c r="DJ7" s="1096"/>
      <c r="DK7" s="1097"/>
      <c r="DL7" s="1095" t="s">
        <v>551</v>
      </c>
      <c r="DM7" s="1096"/>
      <c r="DN7" s="1096"/>
      <c r="DO7" s="1096"/>
      <c r="DP7" s="1097"/>
      <c r="DQ7" s="1095">
        <v>295</v>
      </c>
      <c r="DR7" s="1096"/>
      <c r="DS7" s="1096"/>
      <c r="DT7" s="1096"/>
      <c r="DU7" s="1097"/>
      <c r="DV7" s="1098"/>
      <c r="DW7" s="1099"/>
      <c r="DX7" s="1099"/>
      <c r="DY7" s="1099"/>
      <c r="DZ7" s="1100"/>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79"/>
      <c r="AL8" s="1080"/>
      <c r="AM8" s="1080"/>
      <c r="AN8" s="1080"/>
      <c r="AO8" s="1080"/>
      <c r="AP8" s="1080"/>
      <c r="AQ8" s="1080"/>
      <c r="AR8" s="1080"/>
      <c r="AS8" s="1080"/>
      <c r="AT8" s="1080"/>
      <c r="AU8" s="1081"/>
      <c r="AV8" s="1081"/>
      <c r="AW8" s="1081"/>
      <c r="AX8" s="1081"/>
      <c r="AY8" s="1082"/>
      <c r="AZ8" s="220"/>
      <c r="BA8" s="220"/>
      <c r="BB8" s="220"/>
      <c r="BC8" s="220"/>
      <c r="BD8" s="220"/>
      <c r="BE8" s="221"/>
      <c r="BF8" s="221"/>
      <c r="BG8" s="221"/>
      <c r="BH8" s="221"/>
      <c r="BI8" s="221"/>
      <c r="BJ8" s="221"/>
      <c r="BK8" s="221"/>
      <c r="BL8" s="221"/>
      <c r="BM8" s="221"/>
      <c r="BN8" s="221"/>
      <c r="BO8" s="221"/>
      <c r="BP8" s="221"/>
      <c r="BQ8" s="226">
        <v>2</v>
      </c>
      <c r="BR8" s="227"/>
      <c r="BS8" s="992" t="s">
        <v>557</v>
      </c>
      <c r="BT8" s="993"/>
      <c r="BU8" s="993"/>
      <c r="BV8" s="993"/>
      <c r="BW8" s="993"/>
      <c r="BX8" s="993"/>
      <c r="BY8" s="993"/>
      <c r="BZ8" s="993"/>
      <c r="CA8" s="993"/>
      <c r="CB8" s="993"/>
      <c r="CC8" s="993"/>
      <c r="CD8" s="993"/>
      <c r="CE8" s="993"/>
      <c r="CF8" s="993"/>
      <c r="CG8" s="1014"/>
      <c r="CH8" s="989">
        <v>-4</v>
      </c>
      <c r="CI8" s="990"/>
      <c r="CJ8" s="990"/>
      <c r="CK8" s="990"/>
      <c r="CL8" s="991"/>
      <c r="CM8" s="989">
        <v>260</v>
      </c>
      <c r="CN8" s="990"/>
      <c r="CO8" s="990"/>
      <c r="CP8" s="990"/>
      <c r="CQ8" s="991"/>
      <c r="CR8" s="989">
        <v>252</v>
      </c>
      <c r="CS8" s="990"/>
      <c r="CT8" s="990"/>
      <c r="CU8" s="990"/>
      <c r="CV8" s="991"/>
      <c r="CW8" s="989">
        <v>5</v>
      </c>
      <c r="CX8" s="990"/>
      <c r="CY8" s="990"/>
      <c r="CZ8" s="990"/>
      <c r="DA8" s="991"/>
      <c r="DB8" s="989" t="s">
        <v>551</v>
      </c>
      <c r="DC8" s="990"/>
      <c r="DD8" s="990"/>
      <c r="DE8" s="990"/>
      <c r="DF8" s="991"/>
      <c r="DG8" s="989" t="s">
        <v>551</v>
      </c>
      <c r="DH8" s="990"/>
      <c r="DI8" s="990"/>
      <c r="DJ8" s="990"/>
      <c r="DK8" s="991"/>
      <c r="DL8" s="989" t="s">
        <v>551</v>
      </c>
      <c r="DM8" s="990"/>
      <c r="DN8" s="990"/>
      <c r="DO8" s="990"/>
      <c r="DP8" s="991"/>
      <c r="DQ8" s="989" t="s">
        <v>551</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79"/>
      <c r="AL9" s="1080"/>
      <c r="AM9" s="1080"/>
      <c r="AN9" s="1080"/>
      <c r="AO9" s="1080"/>
      <c r="AP9" s="1080"/>
      <c r="AQ9" s="1080"/>
      <c r="AR9" s="1080"/>
      <c r="AS9" s="1080"/>
      <c r="AT9" s="1080"/>
      <c r="AU9" s="1081"/>
      <c r="AV9" s="1081"/>
      <c r="AW9" s="1081"/>
      <c r="AX9" s="1081"/>
      <c r="AY9" s="1082"/>
      <c r="AZ9" s="220"/>
      <c r="BA9" s="220"/>
      <c r="BB9" s="220"/>
      <c r="BC9" s="220"/>
      <c r="BD9" s="220"/>
      <c r="BE9" s="221"/>
      <c r="BF9" s="221"/>
      <c r="BG9" s="221"/>
      <c r="BH9" s="221"/>
      <c r="BI9" s="221"/>
      <c r="BJ9" s="221"/>
      <c r="BK9" s="221"/>
      <c r="BL9" s="221"/>
      <c r="BM9" s="221"/>
      <c r="BN9" s="221"/>
      <c r="BO9" s="221"/>
      <c r="BP9" s="221"/>
      <c r="BQ9" s="226">
        <v>3</v>
      </c>
      <c r="BR9" s="227"/>
      <c r="BS9" s="992" t="s">
        <v>558</v>
      </c>
      <c r="BT9" s="993"/>
      <c r="BU9" s="993"/>
      <c r="BV9" s="993"/>
      <c r="BW9" s="993"/>
      <c r="BX9" s="993"/>
      <c r="BY9" s="993"/>
      <c r="BZ9" s="993"/>
      <c r="CA9" s="993"/>
      <c r="CB9" s="993"/>
      <c r="CC9" s="993"/>
      <c r="CD9" s="993"/>
      <c r="CE9" s="993"/>
      <c r="CF9" s="993"/>
      <c r="CG9" s="1014"/>
      <c r="CH9" s="989">
        <v>2</v>
      </c>
      <c r="CI9" s="990"/>
      <c r="CJ9" s="990"/>
      <c r="CK9" s="990"/>
      <c r="CL9" s="991"/>
      <c r="CM9" s="989">
        <v>14</v>
      </c>
      <c r="CN9" s="990"/>
      <c r="CO9" s="990"/>
      <c r="CP9" s="990"/>
      <c r="CQ9" s="991"/>
      <c r="CR9" s="989">
        <v>1</v>
      </c>
      <c r="CS9" s="990"/>
      <c r="CT9" s="990"/>
      <c r="CU9" s="990"/>
      <c r="CV9" s="991"/>
      <c r="CW9" s="989" t="s">
        <v>551</v>
      </c>
      <c r="CX9" s="990"/>
      <c r="CY9" s="990"/>
      <c r="CZ9" s="990"/>
      <c r="DA9" s="991"/>
      <c r="DB9" s="989" t="s">
        <v>551</v>
      </c>
      <c r="DC9" s="990"/>
      <c r="DD9" s="990"/>
      <c r="DE9" s="990"/>
      <c r="DF9" s="991"/>
      <c r="DG9" s="989" t="s">
        <v>551</v>
      </c>
      <c r="DH9" s="990"/>
      <c r="DI9" s="990"/>
      <c r="DJ9" s="990"/>
      <c r="DK9" s="991"/>
      <c r="DL9" s="989" t="s">
        <v>551</v>
      </c>
      <c r="DM9" s="990"/>
      <c r="DN9" s="990"/>
      <c r="DO9" s="990"/>
      <c r="DP9" s="991"/>
      <c r="DQ9" s="989" t="s">
        <v>551</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9"/>
      <c r="AL10" s="1080"/>
      <c r="AM10" s="1080"/>
      <c r="AN10" s="1080"/>
      <c r="AO10" s="1080"/>
      <c r="AP10" s="1080"/>
      <c r="AQ10" s="1080"/>
      <c r="AR10" s="1080"/>
      <c r="AS10" s="1080"/>
      <c r="AT10" s="1080"/>
      <c r="AU10" s="1081"/>
      <c r="AV10" s="1081"/>
      <c r="AW10" s="1081"/>
      <c r="AX10" s="1081"/>
      <c r="AY10" s="1082"/>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9"/>
      <c r="AL11" s="1080"/>
      <c r="AM11" s="1080"/>
      <c r="AN11" s="1080"/>
      <c r="AO11" s="1080"/>
      <c r="AP11" s="1080"/>
      <c r="AQ11" s="1080"/>
      <c r="AR11" s="1080"/>
      <c r="AS11" s="1080"/>
      <c r="AT11" s="1080"/>
      <c r="AU11" s="1081"/>
      <c r="AV11" s="1081"/>
      <c r="AW11" s="1081"/>
      <c r="AX11" s="1081"/>
      <c r="AY11" s="1082"/>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9"/>
      <c r="AL12" s="1080"/>
      <c r="AM12" s="1080"/>
      <c r="AN12" s="1080"/>
      <c r="AO12" s="1080"/>
      <c r="AP12" s="1080"/>
      <c r="AQ12" s="1080"/>
      <c r="AR12" s="1080"/>
      <c r="AS12" s="1080"/>
      <c r="AT12" s="1080"/>
      <c r="AU12" s="1081"/>
      <c r="AV12" s="1081"/>
      <c r="AW12" s="1081"/>
      <c r="AX12" s="1081"/>
      <c r="AY12" s="1082"/>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9"/>
      <c r="AL13" s="1080"/>
      <c r="AM13" s="1080"/>
      <c r="AN13" s="1080"/>
      <c r="AO13" s="1080"/>
      <c r="AP13" s="1080"/>
      <c r="AQ13" s="1080"/>
      <c r="AR13" s="1080"/>
      <c r="AS13" s="1080"/>
      <c r="AT13" s="1080"/>
      <c r="AU13" s="1081"/>
      <c r="AV13" s="1081"/>
      <c r="AW13" s="1081"/>
      <c r="AX13" s="1081"/>
      <c r="AY13" s="1082"/>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9"/>
      <c r="AL14" s="1080"/>
      <c r="AM14" s="1080"/>
      <c r="AN14" s="1080"/>
      <c r="AO14" s="1080"/>
      <c r="AP14" s="1080"/>
      <c r="AQ14" s="1080"/>
      <c r="AR14" s="1080"/>
      <c r="AS14" s="1080"/>
      <c r="AT14" s="1080"/>
      <c r="AU14" s="1081"/>
      <c r="AV14" s="1081"/>
      <c r="AW14" s="1081"/>
      <c r="AX14" s="1081"/>
      <c r="AY14" s="1082"/>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9"/>
      <c r="AL15" s="1080"/>
      <c r="AM15" s="1080"/>
      <c r="AN15" s="1080"/>
      <c r="AO15" s="1080"/>
      <c r="AP15" s="1080"/>
      <c r="AQ15" s="1080"/>
      <c r="AR15" s="1080"/>
      <c r="AS15" s="1080"/>
      <c r="AT15" s="1080"/>
      <c r="AU15" s="1081"/>
      <c r="AV15" s="1081"/>
      <c r="AW15" s="1081"/>
      <c r="AX15" s="1081"/>
      <c r="AY15" s="1082"/>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9"/>
      <c r="AL16" s="1080"/>
      <c r="AM16" s="1080"/>
      <c r="AN16" s="1080"/>
      <c r="AO16" s="1080"/>
      <c r="AP16" s="1080"/>
      <c r="AQ16" s="1080"/>
      <c r="AR16" s="1080"/>
      <c r="AS16" s="1080"/>
      <c r="AT16" s="1080"/>
      <c r="AU16" s="1081"/>
      <c r="AV16" s="1081"/>
      <c r="AW16" s="1081"/>
      <c r="AX16" s="1081"/>
      <c r="AY16" s="1082"/>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9"/>
      <c r="AL17" s="1080"/>
      <c r="AM17" s="1080"/>
      <c r="AN17" s="1080"/>
      <c r="AO17" s="1080"/>
      <c r="AP17" s="1080"/>
      <c r="AQ17" s="1080"/>
      <c r="AR17" s="1080"/>
      <c r="AS17" s="1080"/>
      <c r="AT17" s="1080"/>
      <c r="AU17" s="1081"/>
      <c r="AV17" s="1081"/>
      <c r="AW17" s="1081"/>
      <c r="AX17" s="1081"/>
      <c r="AY17" s="1082"/>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9"/>
      <c r="AL18" s="1080"/>
      <c r="AM18" s="1080"/>
      <c r="AN18" s="1080"/>
      <c r="AO18" s="1080"/>
      <c r="AP18" s="1080"/>
      <c r="AQ18" s="1080"/>
      <c r="AR18" s="1080"/>
      <c r="AS18" s="1080"/>
      <c r="AT18" s="1080"/>
      <c r="AU18" s="1081"/>
      <c r="AV18" s="1081"/>
      <c r="AW18" s="1081"/>
      <c r="AX18" s="1081"/>
      <c r="AY18" s="1082"/>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9"/>
      <c r="AL19" s="1080"/>
      <c r="AM19" s="1080"/>
      <c r="AN19" s="1080"/>
      <c r="AO19" s="1080"/>
      <c r="AP19" s="1080"/>
      <c r="AQ19" s="1080"/>
      <c r="AR19" s="1080"/>
      <c r="AS19" s="1080"/>
      <c r="AT19" s="1080"/>
      <c r="AU19" s="1081"/>
      <c r="AV19" s="1081"/>
      <c r="AW19" s="1081"/>
      <c r="AX19" s="1081"/>
      <c r="AY19" s="1082"/>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9"/>
      <c r="AL20" s="1080"/>
      <c r="AM20" s="1080"/>
      <c r="AN20" s="1080"/>
      <c r="AO20" s="1080"/>
      <c r="AP20" s="1080"/>
      <c r="AQ20" s="1080"/>
      <c r="AR20" s="1080"/>
      <c r="AS20" s="1080"/>
      <c r="AT20" s="1080"/>
      <c r="AU20" s="1081"/>
      <c r="AV20" s="1081"/>
      <c r="AW20" s="1081"/>
      <c r="AX20" s="1081"/>
      <c r="AY20" s="1082"/>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9"/>
      <c r="AL21" s="1080"/>
      <c r="AM21" s="1080"/>
      <c r="AN21" s="1080"/>
      <c r="AO21" s="1080"/>
      <c r="AP21" s="1080"/>
      <c r="AQ21" s="1080"/>
      <c r="AR21" s="1080"/>
      <c r="AS21" s="1080"/>
      <c r="AT21" s="1080"/>
      <c r="AU21" s="1081"/>
      <c r="AV21" s="1081"/>
      <c r="AW21" s="1081"/>
      <c r="AX21" s="1081"/>
      <c r="AY21" s="1082"/>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2"/>
      <c r="R22" s="1073"/>
      <c r="S22" s="1073"/>
      <c r="T22" s="1073"/>
      <c r="U22" s="1073"/>
      <c r="V22" s="1073"/>
      <c r="W22" s="1073"/>
      <c r="X22" s="1073"/>
      <c r="Y22" s="1073"/>
      <c r="Z22" s="1073"/>
      <c r="AA22" s="1073"/>
      <c r="AB22" s="1073"/>
      <c r="AC22" s="1073"/>
      <c r="AD22" s="1073"/>
      <c r="AE22" s="1074"/>
      <c r="AF22" s="1035"/>
      <c r="AG22" s="1036"/>
      <c r="AH22" s="1036"/>
      <c r="AI22" s="1036"/>
      <c r="AJ22" s="1037"/>
      <c r="AK22" s="1075"/>
      <c r="AL22" s="1076"/>
      <c r="AM22" s="1076"/>
      <c r="AN22" s="1076"/>
      <c r="AO22" s="1076"/>
      <c r="AP22" s="1076"/>
      <c r="AQ22" s="1076"/>
      <c r="AR22" s="1076"/>
      <c r="AS22" s="1076"/>
      <c r="AT22" s="1076"/>
      <c r="AU22" s="1077"/>
      <c r="AV22" s="1077"/>
      <c r="AW22" s="1077"/>
      <c r="AX22" s="1077"/>
      <c r="AY22" s="1078"/>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6">
        <v>29313</v>
      </c>
      <c r="R23" s="1060"/>
      <c r="S23" s="1060"/>
      <c r="T23" s="1060"/>
      <c r="U23" s="1060"/>
      <c r="V23" s="1060">
        <v>27466</v>
      </c>
      <c r="W23" s="1060"/>
      <c r="X23" s="1060"/>
      <c r="Y23" s="1060"/>
      <c r="Z23" s="1060"/>
      <c r="AA23" s="1060">
        <v>1847</v>
      </c>
      <c r="AB23" s="1060"/>
      <c r="AC23" s="1060"/>
      <c r="AD23" s="1060"/>
      <c r="AE23" s="1067"/>
      <c r="AF23" s="1068">
        <v>1395</v>
      </c>
      <c r="AG23" s="1060"/>
      <c r="AH23" s="1060"/>
      <c r="AI23" s="1060"/>
      <c r="AJ23" s="1069"/>
      <c r="AK23" s="1070"/>
      <c r="AL23" s="1071"/>
      <c r="AM23" s="1071"/>
      <c r="AN23" s="1071"/>
      <c r="AO23" s="1071"/>
      <c r="AP23" s="1060">
        <v>28535</v>
      </c>
      <c r="AQ23" s="1060"/>
      <c r="AR23" s="1060"/>
      <c r="AS23" s="1060"/>
      <c r="AT23" s="1060"/>
      <c r="AU23" s="1061"/>
      <c r="AV23" s="1061"/>
      <c r="AW23" s="1061"/>
      <c r="AX23" s="1061"/>
      <c r="AY23" s="1062"/>
      <c r="AZ23" s="1063" t="s">
        <v>122</v>
      </c>
      <c r="BA23" s="1064"/>
      <c r="BB23" s="1064"/>
      <c r="BC23" s="1064"/>
      <c r="BD23" s="1065"/>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59" t="s">
        <v>378</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8" t="s">
        <v>379</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4" t="s">
        <v>383</v>
      </c>
      <c r="AG26" s="1008"/>
      <c r="AH26" s="1008"/>
      <c r="AI26" s="1008"/>
      <c r="AJ26" s="1055"/>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6"/>
      <c r="AG27" s="1011"/>
      <c r="AH27" s="1011"/>
      <c r="AI27" s="1011"/>
      <c r="AJ27" s="1057"/>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6" t="s">
        <v>388</v>
      </c>
      <c r="C28" s="1047"/>
      <c r="D28" s="1047"/>
      <c r="E28" s="1047"/>
      <c r="F28" s="1047"/>
      <c r="G28" s="1047"/>
      <c r="H28" s="1047"/>
      <c r="I28" s="1047"/>
      <c r="J28" s="1047"/>
      <c r="K28" s="1047"/>
      <c r="L28" s="1047"/>
      <c r="M28" s="1047"/>
      <c r="N28" s="1047"/>
      <c r="O28" s="1047"/>
      <c r="P28" s="1048"/>
      <c r="Q28" s="1049">
        <v>4345</v>
      </c>
      <c r="R28" s="1050"/>
      <c r="S28" s="1050"/>
      <c r="T28" s="1050"/>
      <c r="U28" s="1050"/>
      <c r="V28" s="1050">
        <v>4332</v>
      </c>
      <c r="W28" s="1050"/>
      <c r="X28" s="1050"/>
      <c r="Y28" s="1050"/>
      <c r="Z28" s="1050"/>
      <c r="AA28" s="1050">
        <v>13</v>
      </c>
      <c r="AB28" s="1050"/>
      <c r="AC28" s="1050"/>
      <c r="AD28" s="1050"/>
      <c r="AE28" s="1051"/>
      <c r="AF28" s="1052">
        <v>13</v>
      </c>
      <c r="AG28" s="1050"/>
      <c r="AH28" s="1050"/>
      <c r="AI28" s="1050"/>
      <c r="AJ28" s="1053"/>
      <c r="AK28" s="1042">
        <v>303</v>
      </c>
      <c r="AL28" s="1043"/>
      <c r="AM28" s="1043"/>
      <c r="AN28" s="1043"/>
      <c r="AO28" s="1043"/>
      <c r="AP28" s="1043" t="s">
        <v>551</v>
      </c>
      <c r="AQ28" s="1043"/>
      <c r="AR28" s="1043"/>
      <c r="AS28" s="1043"/>
      <c r="AT28" s="1043"/>
      <c r="AU28" s="1043" t="s">
        <v>551</v>
      </c>
      <c r="AV28" s="1043"/>
      <c r="AW28" s="1043"/>
      <c r="AX28" s="1043"/>
      <c r="AY28" s="1043"/>
      <c r="AZ28" s="1043" t="s">
        <v>551</v>
      </c>
      <c r="BA28" s="1043"/>
      <c r="BB28" s="1043"/>
      <c r="BC28" s="1043"/>
      <c r="BD28" s="1043"/>
      <c r="BE28" s="1044"/>
      <c r="BF28" s="1044"/>
      <c r="BG28" s="1044"/>
      <c r="BH28" s="1044"/>
      <c r="BI28" s="1045"/>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1753</v>
      </c>
      <c r="R29" s="1039"/>
      <c r="S29" s="1039"/>
      <c r="T29" s="1039"/>
      <c r="U29" s="1039"/>
      <c r="V29" s="1039">
        <v>1726</v>
      </c>
      <c r="W29" s="1039"/>
      <c r="X29" s="1039"/>
      <c r="Y29" s="1039"/>
      <c r="Z29" s="1039"/>
      <c r="AA29" s="1039">
        <v>27</v>
      </c>
      <c r="AB29" s="1039"/>
      <c r="AC29" s="1039"/>
      <c r="AD29" s="1039"/>
      <c r="AE29" s="1040"/>
      <c r="AF29" s="1035">
        <v>27</v>
      </c>
      <c r="AG29" s="1036"/>
      <c r="AH29" s="1036"/>
      <c r="AI29" s="1036"/>
      <c r="AJ29" s="1037"/>
      <c r="AK29" s="980">
        <v>856</v>
      </c>
      <c r="AL29" s="971"/>
      <c r="AM29" s="971"/>
      <c r="AN29" s="971"/>
      <c r="AO29" s="971"/>
      <c r="AP29" s="971" t="s">
        <v>551</v>
      </c>
      <c r="AQ29" s="971"/>
      <c r="AR29" s="971"/>
      <c r="AS29" s="971"/>
      <c r="AT29" s="971"/>
      <c r="AU29" s="971" t="s">
        <v>551</v>
      </c>
      <c r="AV29" s="971"/>
      <c r="AW29" s="971"/>
      <c r="AX29" s="971"/>
      <c r="AY29" s="971"/>
      <c r="AZ29" s="971" t="s">
        <v>551</v>
      </c>
      <c r="BA29" s="971"/>
      <c r="BB29" s="971"/>
      <c r="BC29" s="971"/>
      <c r="BD29" s="97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82</v>
      </c>
      <c r="R30" s="1039"/>
      <c r="S30" s="1039"/>
      <c r="T30" s="1039"/>
      <c r="U30" s="1039"/>
      <c r="V30" s="1039">
        <v>79</v>
      </c>
      <c r="W30" s="1039"/>
      <c r="X30" s="1039"/>
      <c r="Y30" s="1039"/>
      <c r="Z30" s="1039"/>
      <c r="AA30" s="1039">
        <v>3</v>
      </c>
      <c r="AB30" s="1039"/>
      <c r="AC30" s="1039"/>
      <c r="AD30" s="1039"/>
      <c r="AE30" s="1040"/>
      <c r="AF30" s="1035">
        <v>3</v>
      </c>
      <c r="AG30" s="1036"/>
      <c r="AH30" s="1036"/>
      <c r="AI30" s="1036"/>
      <c r="AJ30" s="1037"/>
      <c r="AK30" s="980">
        <v>32</v>
      </c>
      <c r="AL30" s="971"/>
      <c r="AM30" s="971"/>
      <c r="AN30" s="971"/>
      <c r="AO30" s="971"/>
      <c r="AP30" s="971">
        <v>23</v>
      </c>
      <c r="AQ30" s="971"/>
      <c r="AR30" s="971"/>
      <c r="AS30" s="971"/>
      <c r="AT30" s="971"/>
      <c r="AU30" s="971">
        <v>13</v>
      </c>
      <c r="AV30" s="971"/>
      <c r="AW30" s="971"/>
      <c r="AX30" s="971"/>
      <c r="AY30" s="971"/>
      <c r="AZ30" s="971" t="s">
        <v>551</v>
      </c>
      <c r="BA30" s="971"/>
      <c r="BB30" s="971"/>
      <c r="BC30" s="971"/>
      <c r="BD30" s="97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1476</v>
      </c>
      <c r="R31" s="1039"/>
      <c r="S31" s="1039"/>
      <c r="T31" s="1039"/>
      <c r="U31" s="1039"/>
      <c r="V31" s="1039">
        <v>1453</v>
      </c>
      <c r="W31" s="1039"/>
      <c r="X31" s="1039"/>
      <c r="Y31" s="1039"/>
      <c r="Z31" s="1039"/>
      <c r="AA31" s="1039">
        <v>23</v>
      </c>
      <c r="AB31" s="1039"/>
      <c r="AC31" s="1039"/>
      <c r="AD31" s="1039"/>
      <c r="AE31" s="1040"/>
      <c r="AF31" s="1035">
        <v>680</v>
      </c>
      <c r="AG31" s="1036"/>
      <c r="AH31" s="1036"/>
      <c r="AI31" s="1036"/>
      <c r="AJ31" s="1037"/>
      <c r="AK31" s="980">
        <v>264</v>
      </c>
      <c r="AL31" s="971"/>
      <c r="AM31" s="971"/>
      <c r="AN31" s="971"/>
      <c r="AO31" s="971"/>
      <c r="AP31" s="971">
        <v>5570</v>
      </c>
      <c r="AQ31" s="971"/>
      <c r="AR31" s="971"/>
      <c r="AS31" s="971"/>
      <c r="AT31" s="971"/>
      <c r="AU31" s="971">
        <v>2317</v>
      </c>
      <c r="AV31" s="971"/>
      <c r="AW31" s="971"/>
      <c r="AX31" s="971"/>
      <c r="AY31" s="971"/>
      <c r="AZ31" s="971" t="s">
        <v>551</v>
      </c>
      <c r="BA31" s="971"/>
      <c r="BB31" s="971"/>
      <c r="BC31" s="971"/>
      <c r="BD31" s="97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12</v>
      </c>
      <c r="R32" s="1039"/>
      <c r="S32" s="1039"/>
      <c r="T32" s="1039"/>
      <c r="U32" s="1039"/>
      <c r="V32" s="1039">
        <v>11</v>
      </c>
      <c r="W32" s="1039"/>
      <c r="X32" s="1039"/>
      <c r="Y32" s="1039"/>
      <c r="Z32" s="1039"/>
      <c r="AA32" s="1039">
        <v>1</v>
      </c>
      <c r="AB32" s="1039"/>
      <c r="AC32" s="1039"/>
      <c r="AD32" s="1039"/>
      <c r="AE32" s="1040"/>
      <c r="AF32" s="1035">
        <v>75</v>
      </c>
      <c r="AG32" s="1036"/>
      <c r="AH32" s="1036"/>
      <c r="AI32" s="1036"/>
      <c r="AJ32" s="1037"/>
      <c r="AK32" s="980" t="s">
        <v>551</v>
      </c>
      <c r="AL32" s="971"/>
      <c r="AM32" s="971"/>
      <c r="AN32" s="971"/>
      <c r="AO32" s="971"/>
      <c r="AP32" s="971">
        <v>8</v>
      </c>
      <c r="AQ32" s="971"/>
      <c r="AR32" s="971"/>
      <c r="AS32" s="971"/>
      <c r="AT32" s="971"/>
      <c r="AU32" s="971" t="s">
        <v>551</v>
      </c>
      <c r="AV32" s="971"/>
      <c r="AW32" s="971"/>
      <c r="AX32" s="971"/>
      <c r="AY32" s="971"/>
      <c r="AZ32" s="971" t="s">
        <v>551</v>
      </c>
      <c r="BA32" s="971"/>
      <c r="BB32" s="971"/>
      <c r="BC32" s="971"/>
      <c r="BD32" s="97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955</v>
      </c>
      <c r="R33" s="1039"/>
      <c r="S33" s="1039"/>
      <c r="T33" s="1039"/>
      <c r="U33" s="1039"/>
      <c r="V33" s="1039">
        <v>874</v>
      </c>
      <c r="W33" s="1039"/>
      <c r="X33" s="1039"/>
      <c r="Y33" s="1039"/>
      <c r="Z33" s="1039"/>
      <c r="AA33" s="1039">
        <v>81</v>
      </c>
      <c r="AB33" s="1039"/>
      <c r="AC33" s="1039"/>
      <c r="AD33" s="1039"/>
      <c r="AE33" s="1040"/>
      <c r="AF33" s="1035">
        <v>563</v>
      </c>
      <c r="AG33" s="1036"/>
      <c r="AH33" s="1036"/>
      <c r="AI33" s="1036"/>
      <c r="AJ33" s="1037"/>
      <c r="AK33" s="980">
        <v>276</v>
      </c>
      <c r="AL33" s="971"/>
      <c r="AM33" s="971"/>
      <c r="AN33" s="971"/>
      <c r="AO33" s="971"/>
      <c r="AP33" s="971">
        <v>5070</v>
      </c>
      <c r="AQ33" s="971"/>
      <c r="AR33" s="971"/>
      <c r="AS33" s="971"/>
      <c r="AT33" s="971"/>
      <c r="AU33" s="971">
        <v>2651</v>
      </c>
      <c r="AV33" s="971"/>
      <c r="AW33" s="971"/>
      <c r="AX33" s="971"/>
      <c r="AY33" s="971"/>
      <c r="AZ33" s="971" t="s">
        <v>551</v>
      </c>
      <c r="BA33" s="971"/>
      <c r="BB33" s="971"/>
      <c r="BC33" s="971"/>
      <c r="BD33" s="97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3746</v>
      </c>
      <c r="R34" s="1039"/>
      <c r="S34" s="1039"/>
      <c r="T34" s="1039"/>
      <c r="U34" s="1039"/>
      <c r="V34" s="1039">
        <v>4078</v>
      </c>
      <c r="W34" s="1039"/>
      <c r="X34" s="1039"/>
      <c r="Y34" s="1039"/>
      <c r="Z34" s="1039"/>
      <c r="AA34" s="1039">
        <v>-332</v>
      </c>
      <c r="AB34" s="1039"/>
      <c r="AC34" s="1039"/>
      <c r="AD34" s="1039"/>
      <c r="AE34" s="1040"/>
      <c r="AF34" s="1035">
        <v>2977</v>
      </c>
      <c r="AG34" s="1036"/>
      <c r="AH34" s="1036"/>
      <c r="AI34" s="1036"/>
      <c r="AJ34" s="1037"/>
      <c r="AK34" s="980">
        <v>907</v>
      </c>
      <c r="AL34" s="971"/>
      <c r="AM34" s="971"/>
      <c r="AN34" s="971"/>
      <c r="AO34" s="971"/>
      <c r="AP34" s="971">
        <v>192</v>
      </c>
      <c r="AQ34" s="971"/>
      <c r="AR34" s="971"/>
      <c r="AS34" s="971"/>
      <c r="AT34" s="971"/>
      <c r="AU34" s="971">
        <v>129</v>
      </c>
      <c r="AV34" s="971"/>
      <c r="AW34" s="971"/>
      <c r="AX34" s="971"/>
      <c r="AY34" s="971"/>
      <c r="AZ34" s="971" t="s">
        <v>551</v>
      </c>
      <c r="BA34" s="971"/>
      <c r="BB34" s="971"/>
      <c r="BC34" s="971"/>
      <c r="BD34" s="971"/>
      <c r="BE34" s="972" t="s">
        <v>392</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396</v>
      </c>
      <c r="C35" s="1031"/>
      <c r="D35" s="1031"/>
      <c r="E35" s="1031"/>
      <c r="F35" s="1031"/>
      <c r="G35" s="1031"/>
      <c r="H35" s="1031"/>
      <c r="I35" s="1031"/>
      <c r="J35" s="1031"/>
      <c r="K35" s="1031"/>
      <c r="L35" s="1031"/>
      <c r="M35" s="1031"/>
      <c r="N35" s="1031"/>
      <c r="O35" s="1031"/>
      <c r="P35" s="1032"/>
      <c r="Q35" s="1038">
        <v>4</v>
      </c>
      <c r="R35" s="1039"/>
      <c r="S35" s="1039"/>
      <c r="T35" s="1039"/>
      <c r="U35" s="1039"/>
      <c r="V35" s="1039">
        <v>3</v>
      </c>
      <c r="W35" s="1039"/>
      <c r="X35" s="1039"/>
      <c r="Y35" s="1039"/>
      <c r="Z35" s="1039"/>
      <c r="AA35" s="1039">
        <v>1</v>
      </c>
      <c r="AB35" s="1039"/>
      <c r="AC35" s="1039"/>
      <c r="AD35" s="1039"/>
      <c r="AE35" s="1040"/>
      <c r="AF35" s="1035" t="s">
        <v>122</v>
      </c>
      <c r="AG35" s="1036"/>
      <c r="AH35" s="1036"/>
      <c r="AI35" s="1036"/>
      <c r="AJ35" s="1037"/>
      <c r="AK35" s="980">
        <v>4</v>
      </c>
      <c r="AL35" s="971"/>
      <c r="AM35" s="971"/>
      <c r="AN35" s="971"/>
      <c r="AO35" s="971"/>
      <c r="AP35" s="971" t="s">
        <v>551</v>
      </c>
      <c r="AQ35" s="971"/>
      <c r="AR35" s="971"/>
      <c r="AS35" s="971"/>
      <c r="AT35" s="971"/>
      <c r="AU35" s="971" t="s">
        <v>551</v>
      </c>
      <c r="AV35" s="971"/>
      <c r="AW35" s="971"/>
      <c r="AX35" s="971"/>
      <c r="AY35" s="971"/>
      <c r="AZ35" s="1041" t="s">
        <v>551</v>
      </c>
      <c r="BA35" s="1041"/>
      <c r="BB35" s="1041"/>
      <c r="BC35" s="1041"/>
      <c r="BD35" s="1041"/>
      <c r="BE35" s="972" t="s">
        <v>397</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4338</v>
      </c>
      <c r="AG63" s="959"/>
      <c r="AH63" s="959"/>
      <c r="AI63" s="959"/>
      <c r="AJ63" s="1022"/>
      <c r="AK63" s="1023"/>
      <c r="AL63" s="963"/>
      <c r="AM63" s="963"/>
      <c r="AN63" s="963"/>
      <c r="AO63" s="963"/>
      <c r="AP63" s="959">
        <v>10863</v>
      </c>
      <c r="AQ63" s="959"/>
      <c r="AR63" s="959"/>
      <c r="AS63" s="959"/>
      <c r="AT63" s="959"/>
      <c r="AU63" s="959">
        <v>5110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c r="D68" s="986"/>
      <c r="E68" s="986"/>
      <c r="F68" s="986"/>
      <c r="G68" s="986"/>
      <c r="H68" s="986"/>
      <c r="I68" s="986"/>
      <c r="J68" s="986"/>
      <c r="K68" s="986"/>
      <c r="L68" s="986"/>
      <c r="M68" s="986"/>
      <c r="N68" s="986"/>
      <c r="O68" s="986"/>
      <c r="P68" s="987"/>
      <c r="Q68" s="988">
        <v>2653</v>
      </c>
      <c r="R68" s="982"/>
      <c r="S68" s="982"/>
      <c r="T68" s="982"/>
      <c r="U68" s="982"/>
      <c r="V68" s="982">
        <v>2392</v>
      </c>
      <c r="W68" s="982"/>
      <c r="X68" s="982"/>
      <c r="Y68" s="982"/>
      <c r="Z68" s="982"/>
      <c r="AA68" s="982">
        <v>261</v>
      </c>
      <c r="AB68" s="982"/>
      <c r="AC68" s="982"/>
      <c r="AD68" s="982"/>
      <c r="AE68" s="982"/>
      <c r="AF68" s="982">
        <v>261</v>
      </c>
      <c r="AG68" s="982"/>
      <c r="AH68" s="982"/>
      <c r="AI68" s="982"/>
      <c r="AJ68" s="982"/>
      <c r="AK68" s="982" t="s">
        <v>551</v>
      </c>
      <c r="AL68" s="982"/>
      <c r="AM68" s="982"/>
      <c r="AN68" s="982"/>
      <c r="AO68" s="982"/>
      <c r="AP68" s="982" t="s">
        <v>551</v>
      </c>
      <c r="AQ68" s="982"/>
      <c r="AR68" s="982"/>
      <c r="AS68" s="982"/>
      <c r="AT68" s="982"/>
      <c r="AU68" s="982" t="s">
        <v>551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1047955</v>
      </c>
      <c r="R69" s="971"/>
      <c r="S69" s="971"/>
      <c r="T69" s="971"/>
      <c r="U69" s="971"/>
      <c r="V69" s="971">
        <v>1016638</v>
      </c>
      <c r="W69" s="971"/>
      <c r="X69" s="971"/>
      <c r="Y69" s="971"/>
      <c r="Z69" s="971"/>
      <c r="AA69" s="971">
        <v>31318</v>
      </c>
      <c r="AB69" s="971"/>
      <c r="AC69" s="971"/>
      <c r="AD69" s="971"/>
      <c r="AE69" s="971"/>
      <c r="AF69" s="971">
        <v>31318</v>
      </c>
      <c r="AG69" s="971"/>
      <c r="AH69" s="971"/>
      <c r="AI69" s="971"/>
      <c r="AJ69" s="971"/>
      <c r="AK69" s="971">
        <v>1</v>
      </c>
      <c r="AL69" s="971"/>
      <c r="AM69" s="971"/>
      <c r="AN69" s="971"/>
      <c r="AO69" s="971"/>
      <c r="AP69" s="971" t="s">
        <v>551</v>
      </c>
      <c r="AQ69" s="971"/>
      <c r="AR69" s="971"/>
      <c r="AS69" s="971"/>
      <c r="AT69" s="971"/>
      <c r="AU69" s="971" t="s">
        <v>551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10312</v>
      </c>
      <c r="R70" s="971"/>
      <c r="S70" s="971"/>
      <c r="T70" s="971"/>
      <c r="U70" s="971"/>
      <c r="V70" s="971">
        <v>10083</v>
      </c>
      <c r="W70" s="971"/>
      <c r="X70" s="971"/>
      <c r="Y70" s="971"/>
      <c r="Z70" s="971"/>
      <c r="AA70" s="971">
        <v>229</v>
      </c>
      <c r="AB70" s="971"/>
      <c r="AC70" s="971"/>
      <c r="AD70" s="971"/>
      <c r="AE70" s="971"/>
      <c r="AF70" s="971">
        <v>229</v>
      </c>
      <c r="AG70" s="971"/>
      <c r="AH70" s="971"/>
      <c r="AI70" s="971"/>
      <c r="AJ70" s="971"/>
      <c r="AK70" s="971">
        <v>198</v>
      </c>
      <c r="AL70" s="971"/>
      <c r="AM70" s="971"/>
      <c r="AN70" s="971"/>
      <c r="AO70" s="971"/>
      <c r="AP70" s="971" t="s">
        <v>551</v>
      </c>
      <c r="AQ70" s="971"/>
      <c r="AR70" s="971"/>
      <c r="AS70" s="971"/>
      <c r="AT70" s="971"/>
      <c r="AU70" s="971" t="s">
        <v>551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56622</v>
      </c>
      <c r="R71" s="971"/>
      <c r="S71" s="971"/>
      <c r="T71" s="971"/>
      <c r="U71" s="971"/>
      <c r="V71" s="971">
        <v>56259</v>
      </c>
      <c r="W71" s="971"/>
      <c r="X71" s="971"/>
      <c r="Y71" s="971"/>
      <c r="Z71" s="971"/>
      <c r="AA71" s="971">
        <v>363</v>
      </c>
      <c r="AB71" s="971"/>
      <c r="AC71" s="971"/>
      <c r="AD71" s="971"/>
      <c r="AE71" s="971"/>
      <c r="AF71" s="971">
        <v>363</v>
      </c>
      <c r="AG71" s="971"/>
      <c r="AH71" s="971"/>
      <c r="AI71" s="971"/>
      <c r="AJ71" s="971"/>
      <c r="AK71" s="971">
        <v>8856</v>
      </c>
      <c r="AL71" s="971"/>
      <c r="AM71" s="971"/>
      <c r="AN71" s="971"/>
      <c r="AO71" s="971"/>
      <c r="AP71" s="971" t="s">
        <v>551</v>
      </c>
      <c r="AQ71" s="971"/>
      <c r="AR71" s="971"/>
      <c r="AS71" s="971"/>
      <c r="AT71" s="971"/>
      <c r="AU71" s="971" t="s">
        <v>551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32171</v>
      </c>
      <c r="AG88" s="959"/>
      <c r="AH88" s="959"/>
      <c r="AI88" s="959"/>
      <c r="AJ88" s="959"/>
      <c r="AK88" s="963"/>
      <c r="AL88" s="963"/>
      <c r="AM88" s="963"/>
      <c r="AN88" s="963"/>
      <c r="AO88" s="963"/>
      <c r="AP88" s="959" t="s">
        <v>551</v>
      </c>
      <c r="AQ88" s="959"/>
      <c r="AR88" s="959"/>
      <c r="AS88" s="959"/>
      <c r="AT88" s="959"/>
      <c r="AU88" s="959" t="s">
        <v>551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259</v>
      </c>
      <c r="CS102" s="953"/>
      <c r="CT102" s="953"/>
      <c r="CU102" s="953"/>
      <c r="CV102" s="954"/>
      <c r="CW102" s="952">
        <v>27</v>
      </c>
      <c r="CX102" s="953"/>
      <c r="CY102" s="953"/>
      <c r="CZ102" s="953"/>
      <c r="DA102" s="954"/>
      <c r="DB102" s="952" t="s">
        <v>551</v>
      </c>
      <c r="DC102" s="953"/>
      <c r="DD102" s="953"/>
      <c r="DE102" s="953"/>
      <c r="DF102" s="954"/>
      <c r="DG102" s="952">
        <v>438</v>
      </c>
      <c r="DH102" s="953"/>
      <c r="DI102" s="953"/>
      <c r="DJ102" s="953"/>
      <c r="DK102" s="954"/>
      <c r="DL102" s="952" t="s">
        <v>551</v>
      </c>
      <c r="DM102" s="953"/>
      <c r="DN102" s="953"/>
      <c r="DO102" s="953"/>
      <c r="DP102" s="954"/>
      <c r="DQ102" s="952">
        <v>295</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3003104</v>
      </c>
      <c r="AB110" s="889"/>
      <c r="AC110" s="889"/>
      <c r="AD110" s="889"/>
      <c r="AE110" s="890"/>
      <c r="AF110" s="891">
        <v>2899493</v>
      </c>
      <c r="AG110" s="889"/>
      <c r="AH110" s="889"/>
      <c r="AI110" s="889"/>
      <c r="AJ110" s="890"/>
      <c r="AK110" s="891">
        <v>2946972</v>
      </c>
      <c r="AL110" s="889"/>
      <c r="AM110" s="889"/>
      <c r="AN110" s="889"/>
      <c r="AO110" s="890"/>
      <c r="AP110" s="892">
        <v>22.7</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28575421</v>
      </c>
      <c r="BR110" s="842"/>
      <c r="BS110" s="842"/>
      <c r="BT110" s="842"/>
      <c r="BU110" s="842"/>
      <c r="BV110" s="842">
        <v>28671557</v>
      </c>
      <c r="BW110" s="842"/>
      <c r="BX110" s="842"/>
      <c r="BY110" s="842"/>
      <c r="BZ110" s="842"/>
      <c r="CA110" s="842">
        <v>28535016</v>
      </c>
      <c r="CB110" s="842"/>
      <c r="CC110" s="842"/>
      <c r="CD110" s="842"/>
      <c r="CE110" s="842"/>
      <c r="CF110" s="866">
        <v>219.9</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129130</v>
      </c>
      <c r="BR111" s="817"/>
      <c r="BS111" s="817"/>
      <c r="BT111" s="817"/>
      <c r="BU111" s="817"/>
      <c r="BV111" s="817">
        <v>129040</v>
      </c>
      <c r="BW111" s="817"/>
      <c r="BX111" s="817"/>
      <c r="BY111" s="817"/>
      <c r="BZ111" s="817"/>
      <c r="CA111" s="817">
        <v>114798</v>
      </c>
      <c r="CB111" s="817"/>
      <c r="CC111" s="817"/>
      <c r="CD111" s="817"/>
      <c r="CE111" s="817"/>
      <c r="CF111" s="875">
        <v>0.9</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6121539</v>
      </c>
      <c r="BR112" s="817"/>
      <c r="BS112" s="817"/>
      <c r="BT112" s="817"/>
      <c r="BU112" s="817"/>
      <c r="BV112" s="817">
        <v>5480553</v>
      </c>
      <c r="BW112" s="817"/>
      <c r="BX112" s="817"/>
      <c r="BY112" s="817"/>
      <c r="BZ112" s="817"/>
      <c r="CA112" s="817">
        <v>5110305</v>
      </c>
      <c r="CB112" s="817"/>
      <c r="CC112" s="817"/>
      <c r="CD112" s="817"/>
      <c r="CE112" s="817"/>
      <c r="CF112" s="875">
        <v>39.4</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823909</v>
      </c>
      <c r="AB113" s="919"/>
      <c r="AC113" s="919"/>
      <c r="AD113" s="919"/>
      <c r="AE113" s="920"/>
      <c r="AF113" s="921">
        <v>673971</v>
      </c>
      <c r="AG113" s="919"/>
      <c r="AH113" s="919"/>
      <c r="AI113" s="919"/>
      <c r="AJ113" s="920"/>
      <c r="AK113" s="921">
        <v>435154</v>
      </c>
      <c r="AL113" s="919"/>
      <c r="AM113" s="919"/>
      <c r="AN113" s="919"/>
      <c r="AO113" s="920"/>
      <c r="AP113" s="922">
        <v>3.4</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129130</v>
      </c>
      <c r="DH113" s="780"/>
      <c r="DI113" s="780"/>
      <c r="DJ113" s="780"/>
      <c r="DK113" s="781"/>
      <c r="DL113" s="782">
        <v>129040</v>
      </c>
      <c r="DM113" s="780"/>
      <c r="DN113" s="780"/>
      <c r="DO113" s="780"/>
      <c r="DP113" s="781"/>
      <c r="DQ113" s="782">
        <v>114798</v>
      </c>
      <c r="DR113" s="780"/>
      <c r="DS113" s="780"/>
      <c r="DT113" s="780"/>
      <c r="DU113" s="781"/>
      <c r="DV113" s="824">
        <v>0.9</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4330681</v>
      </c>
      <c r="BR114" s="817"/>
      <c r="BS114" s="817"/>
      <c r="BT114" s="817"/>
      <c r="BU114" s="817"/>
      <c r="BV114" s="817">
        <v>4514527</v>
      </c>
      <c r="BW114" s="817"/>
      <c r="BX114" s="817"/>
      <c r="BY114" s="817"/>
      <c r="BZ114" s="817"/>
      <c r="CA114" s="817">
        <v>4565207</v>
      </c>
      <c r="CB114" s="817"/>
      <c r="CC114" s="817"/>
      <c r="CD114" s="817"/>
      <c r="CE114" s="817"/>
      <c r="CF114" s="875">
        <v>35.200000000000003</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14241</v>
      </c>
      <c r="AB115" s="919"/>
      <c r="AC115" s="919"/>
      <c r="AD115" s="919"/>
      <c r="AE115" s="920"/>
      <c r="AF115" s="921">
        <v>14241</v>
      </c>
      <c r="AG115" s="919"/>
      <c r="AH115" s="919"/>
      <c r="AI115" s="919"/>
      <c r="AJ115" s="920"/>
      <c r="AK115" s="921">
        <v>14241</v>
      </c>
      <c r="AL115" s="919"/>
      <c r="AM115" s="919"/>
      <c r="AN115" s="919"/>
      <c r="AO115" s="920"/>
      <c r="AP115" s="922">
        <v>0.1</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v>365610</v>
      </c>
      <c r="BR115" s="817"/>
      <c r="BS115" s="817"/>
      <c r="BT115" s="817"/>
      <c r="BU115" s="817"/>
      <c r="BV115" s="817">
        <v>326139</v>
      </c>
      <c r="BW115" s="817"/>
      <c r="BX115" s="817"/>
      <c r="BY115" s="817"/>
      <c r="BZ115" s="817"/>
      <c r="CA115" s="817">
        <v>294815</v>
      </c>
      <c r="CB115" s="817"/>
      <c r="CC115" s="817"/>
      <c r="CD115" s="817"/>
      <c r="CE115" s="817"/>
      <c r="CF115" s="875">
        <v>2.2999999999999998</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3841254</v>
      </c>
      <c r="AB117" s="903"/>
      <c r="AC117" s="903"/>
      <c r="AD117" s="903"/>
      <c r="AE117" s="904"/>
      <c r="AF117" s="905">
        <v>3587705</v>
      </c>
      <c r="AG117" s="903"/>
      <c r="AH117" s="903"/>
      <c r="AI117" s="903"/>
      <c r="AJ117" s="904"/>
      <c r="AK117" s="905">
        <v>3396367</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39522381</v>
      </c>
      <c r="BR119" s="845"/>
      <c r="BS119" s="845"/>
      <c r="BT119" s="845"/>
      <c r="BU119" s="845"/>
      <c r="BV119" s="845">
        <v>39121816</v>
      </c>
      <c r="BW119" s="845"/>
      <c r="BX119" s="845"/>
      <c r="BY119" s="845"/>
      <c r="BZ119" s="845"/>
      <c r="CA119" s="845">
        <v>38620141</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5934498</v>
      </c>
      <c r="BR120" s="842"/>
      <c r="BS120" s="842"/>
      <c r="BT120" s="842"/>
      <c r="BU120" s="842"/>
      <c r="BV120" s="842">
        <v>5535245</v>
      </c>
      <c r="BW120" s="842"/>
      <c r="BX120" s="842"/>
      <c r="BY120" s="842"/>
      <c r="BZ120" s="842"/>
      <c r="CA120" s="842">
        <v>4615038</v>
      </c>
      <c r="CB120" s="842"/>
      <c r="CC120" s="842"/>
      <c r="CD120" s="842"/>
      <c r="CE120" s="842"/>
      <c r="CF120" s="866">
        <v>35.6</v>
      </c>
      <c r="CG120" s="867"/>
      <c r="CH120" s="867"/>
      <c r="CI120" s="867"/>
      <c r="CJ120" s="867"/>
      <c r="CK120" s="868" t="s">
        <v>448</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2668218</v>
      </c>
      <c r="DH120" s="842"/>
      <c r="DI120" s="842"/>
      <c r="DJ120" s="842"/>
      <c r="DK120" s="842"/>
      <c r="DL120" s="842">
        <v>2660851</v>
      </c>
      <c r="DM120" s="842"/>
      <c r="DN120" s="842"/>
      <c r="DO120" s="842"/>
      <c r="DP120" s="842"/>
      <c r="DQ120" s="842">
        <v>2651389</v>
      </c>
      <c r="DR120" s="842"/>
      <c r="DS120" s="842"/>
      <c r="DT120" s="842"/>
      <c r="DU120" s="842"/>
      <c r="DV120" s="843">
        <v>20.399999999999999</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14241</v>
      </c>
      <c r="AB121" s="780"/>
      <c r="AC121" s="780"/>
      <c r="AD121" s="780"/>
      <c r="AE121" s="781"/>
      <c r="AF121" s="782">
        <v>14241</v>
      </c>
      <c r="AG121" s="780"/>
      <c r="AH121" s="780"/>
      <c r="AI121" s="780"/>
      <c r="AJ121" s="781"/>
      <c r="AK121" s="782">
        <v>14241</v>
      </c>
      <c r="AL121" s="780"/>
      <c r="AM121" s="780"/>
      <c r="AN121" s="780"/>
      <c r="AO121" s="781"/>
      <c r="AP121" s="824">
        <v>0.1</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1832359</v>
      </c>
      <c r="BR121" s="817"/>
      <c r="BS121" s="817"/>
      <c r="BT121" s="817"/>
      <c r="BU121" s="817"/>
      <c r="BV121" s="817">
        <v>1760840</v>
      </c>
      <c r="BW121" s="817"/>
      <c r="BX121" s="817"/>
      <c r="BY121" s="817"/>
      <c r="BZ121" s="817"/>
      <c r="CA121" s="817">
        <v>1818024</v>
      </c>
      <c r="CB121" s="817"/>
      <c r="CC121" s="817"/>
      <c r="CD121" s="817"/>
      <c r="CE121" s="817"/>
      <c r="CF121" s="875">
        <v>14</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2971866</v>
      </c>
      <c r="DH121" s="817"/>
      <c r="DI121" s="817"/>
      <c r="DJ121" s="817"/>
      <c r="DK121" s="817"/>
      <c r="DL121" s="817">
        <v>2606191</v>
      </c>
      <c r="DM121" s="817"/>
      <c r="DN121" s="817"/>
      <c r="DO121" s="817"/>
      <c r="DP121" s="817"/>
      <c r="DQ121" s="817">
        <v>2316983</v>
      </c>
      <c r="DR121" s="817"/>
      <c r="DS121" s="817"/>
      <c r="DT121" s="817"/>
      <c r="DU121" s="817"/>
      <c r="DV121" s="794">
        <v>17.899999999999999</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25949045</v>
      </c>
      <c r="BR122" s="845"/>
      <c r="BS122" s="845"/>
      <c r="BT122" s="845"/>
      <c r="BU122" s="845"/>
      <c r="BV122" s="845">
        <v>25663297</v>
      </c>
      <c r="BW122" s="845"/>
      <c r="BX122" s="845"/>
      <c r="BY122" s="845"/>
      <c r="BZ122" s="845"/>
      <c r="CA122" s="845">
        <v>25044840</v>
      </c>
      <c r="CB122" s="845"/>
      <c r="CC122" s="845"/>
      <c r="CD122" s="845"/>
      <c r="CE122" s="845"/>
      <c r="CF122" s="846">
        <v>193</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472067</v>
      </c>
      <c r="DH122" s="817"/>
      <c r="DI122" s="817"/>
      <c r="DJ122" s="817"/>
      <c r="DK122" s="817"/>
      <c r="DL122" s="817">
        <v>199388</v>
      </c>
      <c r="DM122" s="817"/>
      <c r="DN122" s="817"/>
      <c r="DO122" s="817"/>
      <c r="DP122" s="817"/>
      <c r="DQ122" s="817">
        <v>129364</v>
      </c>
      <c r="DR122" s="817"/>
      <c r="DS122" s="817"/>
      <c r="DT122" s="817"/>
      <c r="DU122" s="817"/>
      <c r="DV122" s="794">
        <v>1</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33715902</v>
      </c>
      <c r="BR123" s="833"/>
      <c r="BS123" s="833"/>
      <c r="BT123" s="833"/>
      <c r="BU123" s="833"/>
      <c r="BV123" s="833">
        <v>32959382</v>
      </c>
      <c r="BW123" s="833"/>
      <c r="BX123" s="833"/>
      <c r="BY123" s="833"/>
      <c r="BZ123" s="833"/>
      <c r="CA123" s="833">
        <v>31477902</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v>9388</v>
      </c>
      <c r="DH123" s="780"/>
      <c r="DI123" s="780"/>
      <c r="DJ123" s="780"/>
      <c r="DK123" s="781"/>
      <c r="DL123" s="782">
        <v>14123</v>
      </c>
      <c r="DM123" s="780"/>
      <c r="DN123" s="780"/>
      <c r="DO123" s="780"/>
      <c r="DP123" s="781"/>
      <c r="DQ123" s="782">
        <v>12569</v>
      </c>
      <c r="DR123" s="780"/>
      <c r="DS123" s="780"/>
      <c r="DT123" s="780"/>
      <c r="DU123" s="781"/>
      <c r="DV123" s="824">
        <v>0.1</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46.9</v>
      </c>
      <c r="BR124" s="831"/>
      <c r="BS124" s="831"/>
      <c r="BT124" s="831"/>
      <c r="BU124" s="831"/>
      <c r="BV124" s="831">
        <v>49</v>
      </c>
      <c r="BW124" s="831"/>
      <c r="BX124" s="831"/>
      <c r="BY124" s="831"/>
      <c r="BZ124" s="831"/>
      <c r="CA124" s="831">
        <v>55</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v>365610</v>
      </c>
      <c r="DH126" s="817"/>
      <c r="DI126" s="817"/>
      <c r="DJ126" s="817"/>
      <c r="DK126" s="817"/>
      <c r="DL126" s="817">
        <v>326139</v>
      </c>
      <c r="DM126" s="817"/>
      <c r="DN126" s="817"/>
      <c r="DO126" s="817"/>
      <c r="DP126" s="817"/>
      <c r="DQ126" s="817">
        <v>294815</v>
      </c>
      <c r="DR126" s="817"/>
      <c r="DS126" s="817"/>
      <c r="DT126" s="817"/>
      <c r="DU126" s="817"/>
      <c r="DV126" s="794">
        <v>2.2999999999999998</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140439</v>
      </c>
      <c r="AB128" s="801"/>
      <c r="AC128" s="801"/>
      <c r="AD128" s="801"/>
      <c r="AE128" s="802"/>
      <c r="AF128" s="803">
        <v>185746</v>
      </c>
      <c r="AG128" s="801"/>
      <c r="AH128" s="801"/>
      <c r="AI128" s="801"/>
      <c r="AJ128" s="802"/>
      <c r="AK128" s="803">
        <v>222179</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12.75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14934533</v>
      </c>
      <c r="AB129" s="780"/>
      <c r="AC129" s="780"/>
      <c r="AD129" s="780"/>
      <c r="AE129" s="781"/>
      <c r="AF129" s="782">
        <v>15029614</v>
      </c>
      <c r="AG129" s="780"/>
      <c r="AH129" s="780"/>
      <c r="AI129" s="780"/>
      <c r="AJ129" s="781"/>
      <c r="AK129" s="782">
        <v>15395120</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17.75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2556284</v>
      </c>
      <c r="AB130" s="780"/>
      <c r="AC130" s="780"/>
      <c r="AD130" s="780"/>
      <c r="AE130" s="781"/>
      <c r="AF130" s="782">
        <v>2462255</v>
      </c>
      <c r="AG130" s="780"/>
      <c r="AH130" s="780"/>
      <c r="AI130" s="780"/>
      <c r="AJ130" s="781"/>
      <c r="AK130" s="782">
        <v>2418575</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7.5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12378249</v>
      </c>
      <c r="AB131" s="764"/>
      <c r="AC131" s="764"/>
      <c r="AD131" s="764"/>
      <c r="AE131" s="765"/>
      <c r="AF131" s="766">
        <v>12567359</v>
      </c>
      <c r="AG131" s="764"/>
      <c r="AH131" s="764"/>
      <c r="AI131" s="764"/>
      <c r="AJ131" s="765"/>
      <c r="AK131" s="766">
        <v>12976545</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v>55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9.2463077770000002</v>
      </c>
      <c r="AB132" s="745"/>
      <c r="AC132" s="745"/>
      <c r="AD132" s="745"/>
      <c r="AE132" s="746"/>
      <c r="AF132" s="747">
        <v>7.4773387150000001</v>
      </c>
      <c r="AG132" s="745"/>
      <c r="AH132" s="745"/>
      <c r="AI132" s="745"/>
      <c r="AJ132" s="746"/>
      <c r="AK132" s="747">
        <v>5.822913572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7.8</v>
      </c>
      <c r="AB133" s="724"/>
      <c r="AC133" s="724"/>
      <c r="AD133" s="724"/>
      <c r="AE133" s="725"/>
      <c r="AF133" s="723">
        <v>7.9</v>
      </c>
      <c r="AG133" s="724"/>
      <c r="AH133" s="724"/>
      <c r="AI133" s="724"/>
      <c r="AJ133" s="725"/>
      <c r="AK133" s="723">
        <v>7.5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q/qfAQU8gnGK08LTVMYGaGe57ixLJHN3Qrx5h02Os5arwIhfEX0gewlqKPA6qz7sSiytd/BZ/TM4SOOv4R1mQ==" saltValue="SvN9ntO9Vlklc5Rh/e72N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topLeftCell="A73" zoomScaleNormal="100" zoomScaleSheetLayoutView="100" workbookViewId="0">
      <selection activeCell="B1" sqref="B1:DI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Vwd9rXY9hUXqAvcvdvLJgMaF/LoT+k3ab9h4VSxLPI9fVMVVUq9ESkphrwx12l9NfRiy8hPa4ynKawj7Eu2H3g==" saltValue="c4WrSX6yRr4UHhMY0HCj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election activeCell="B1" sqref="B1:DI1"/>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mF5llSqVmjFpmKTMTEulIPPUEk8rRmgrCQX1+DsLFvKIHAXz0ikSP9tMz23lidxPJ8Hyiy0xddJSUMKDpp/gg==" saltValue="CAuo5bVt0xJOVGRh6Hsx4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zoomScaleNormal="100" zoomScaleSheetLayoutView="100" workbookViewId="0">
      <selection activeCell="B1" sqref="B1:DI1"/>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486</v>
      </c>
      <c r="AL9" s="1130"/>
      <c r="AM9" s="1130"/>
      <c r="AN9" s="1131"/>
      <c r="AO9" s="269">
        <v>5819063</v>
      </c>
      <c r="AP9" s="269">
        <v>137323</v>
      </c>
      <c r="AQ9" s="270">
        <v>105759</v>
      </c>
      <c r="AR9" s="271">
        <v>29.8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487</v>
      </c>
      <c r="AL10" s="1130"/>
      <c r="AM10" s="1130"/>
      <c r="AN10" s="1131"/>
      <c r="AO10" s="272">
        <v>3598</v>
      </c>
      <c r="AP10" s="272">
        <v>85</v>
      </c>
      <c r="AQ10" s="273">
        <v>10117</v>
      </c>
      <c r="AR10" s="274">
        <v>-99.2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488</v>
      </c>
      <c r="AL11" s="1130"/>
      <c r="AM11" s="1130"/>
      <c r="AN11" s="1131"/>
      <c r="AO11" s="272" t="s">
        <v>489</v>
      </c>
      <c r="AP11" s="272" t="s">
        <v>489</v>
      </c>
      <c r="AQ11" s="273">
        <v>1625</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490</v>
      </c>
      <c r="AL12" s="1130"/>
      <c r="AM12" s="1130"/>
      <c r="AN12" s="1131"/>
      <c r="AO12" s="272" t="s">
        <v>489</v>
      </c>
      <c r="AP12" s="272" t="s">
        <v>489</v>
      </c>
      <c r="AQ12" s="273">
        <v>17</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491</v>
      </c>
      <c r="AL13" s="1130"/>
      <c r="AM13" s="1130"/>
      <c r="AN13" s="1131"/>
      <c r="AO13" s="272">
        <v>122407</v>
      </c>
      <c r="AP13" s="272">
        <v>2889</v>
      </c>
      <c r="AQ13" s="273">
        <v>4122</v>
      </c>
      <c r="AR13" s="274">
        <v>-29.9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492</v>
      </c>
      <c r="AL14" s="1130"/>
      <c r="AM14" s="1130"/>
      <c r="AN14" s="1131"/>
      <c r="AO14" s="272">
        <v>164749</v>
      </c>
      <c r="AP14" s="272">
        <v>3888</v>
      </c>
      <c r="AQ14" s="273">
        <v>2482</v>
      </c>
      <c r="AR14" s="274">
        <v>56.6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493</v>
      </c>
      <c r="AL15" s="1133"/>
      <c r="AM15" s="1133"/>
      <c r="AN15" s="1134"/>
      <c r="AO15" s="272">
        <v>-310375</v>
      </c>
      <c r="AP15" s="272">
        <v>-7324</v>
      </c>
      <c r="AQ15" s="273">
        <v>-6906</v>
      </c>
      <c r="AR15" s="274">
        <v>6.1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177</v>
      </c>
      <c r="AL16" s="1133"/>
      <c r="AM16" s="1133"/>
      <c r="AN16" s="1134"/>
      <c r="AO16" s="272">
        <v>5799442</v>
      </c>
      <c r="AP16" s="272">
        <v>136860</v>
      </c>
      <c r="AQ16" s="273">
        <v>117215</v>
      </c>
      <c r="AR16" s="274">
        <v>16.8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498</v>
      </c>
      <c r="AL21" s="1136"/>
      <c r="AM21" s="1136"/>
      <c r="AN21" s="1137"/>
      <c r="AO21" s="285">
        <v>15.22</v>
      </c>
      <c r="AP21" s="286">
        <v>10.35</v>
      </c>
      <c r="AQ21" s="287">
        <v>4.87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499</v>
      </c>
      <c r="AL22" s="1136"/>
      <c r="AM22" s="1136"/>
      <c r="AN22" s="1137"/>
      <c r="AO22" s="290">
        <v>97.6</v>
      </c>
      <c r="AP22" s="291">
        <v>97.1</v>
      </c>
      <c r="AQ22" s="292">
        <v>0.5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8" t="s">
        <v>500</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9" t="s">
        <v>503</v>
      </c>
      <c r="AL32" s="1120"/>
      <c r="AM32" s="1120"/>
      <c r="AN32" s="1121"/>
      <c r="AO32" s="300">
        <v>2946972</v>
      </c>
      <c r="AP32" s="300">
        <v>69545</v>
      </c>
      <c r="AQ32" s="301">
        <v>71795</v>
      </c>
      <c r="AR32" s="302">
        <v>-3.1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9" t="s">
        <v>504</v>
      </c>
      <c r="AL33" s="1120"/>
      <c r="AM33" s="1120"/>
      <c r="AN33" s="1121"/>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9" t="s">
        <v>505</v>
      </c>
      <c r="AL34" s="1120"/>
      <c r="AM34" s="1120"/>
      <c r="AN34" s="1121"/>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9" t="s">
        <v>506</v>
      </c>
      <c r="AL35" s="1120"/>
      <c r="AM35" s="1120"/>
      <c r="AN35" s="1121"/>
      <c r="AO35" s="300">
        <v>435154</v>
      </c>
      <c r="AP35" s="300">
        <v>10269</v>
      </c>
      <c r="AQ35" s="301">
        <v>17107</v>
      </c>
      <c r="AR35" s="302">
        <v>-40</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9" t="s">
        <v>507</v>
      </c>
      <c r="AL36" s="1120"/>
      <c r="AM36" s="1120"/>
      <c r="AN36" s="1121"/>
      <c r="AO36" s="300" t="s">
        <v>489</v>
      </c>
      <c r="AP36" s="300" t="s">
        <v>489</v>
      </c>
      <c r="AQ36" s="301">
        <v>3528</v>
      </c>
      <c r="AR36" s="302" t="s">
        <v>489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9" t="s">
        <v>508</v>
      </c>
      <c r="AL37" s="1120"/>
      <c r="AM37" s="1120"/>
      <c r="AN37" s="1121"/>
      <c r="AO37" s="300">
        <v>14241</v>
      </c>
      <c r="AP37" s="300">
        <v>336</v>
      </c>
      <c r="AQ37" s="301">
        <v>388</v>
      </c>
      <c r="AR37" s="302">
        <v>-13.4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2" t="s">
        <v>509</v>
      </c>
      <c r="AL38" s="1123"/>
      <c r="AM38" s="1123"/>
      <c r="AN38" s="1124"/>
      <c r="AO38" s="303" t="s">
        <v>489</v>
      </c>
      <c r="AP38" s="303" t="s">
        <v>489</v>
      </c>
      <c r="AQ38" s="304">
        <v>2</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2" t="s">
        <v>510</v>
      </c>
      <c r="AL39" s="1123"/>
      <c r="AM39" s="1123"/>
      <c r="AN39" s="1124"/>
      <c r="AO39" s="300">
        <v>-222179</v>
      </c>
      <c r="AP39" s="300">
        <v>-5243</v>
      </c>
      <c r="AQ39" s="301">
        <v>-3420</v>
      </c>
      <c r="AR39" s="302">
        <v>53.3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9" t="s">
        <v>511</v>
      </c>
      <c r="AL40" s="1120"/>
      <c r="AM40" s="1120"/>
      <c r="AN40" s="1121"/>
      <c r="AO40" s="300">
        <v>-2418575</v>
      </c>
      <c r="AP40" s="300">
        <v>-57076</v>
      </c>
      <c r="AQ40" s="301">
        <v>-62953</v>
      </c>
      <c r="AR40" s="302">
        <v>-9.3000000000000007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5" t="s">
        <v>287</v>
      </c>
      <c r="AL41" s="1126"/>
      <c r="AM41" s="1126"/>
      <c r="AN41" s="1127"/>
      <c r="AO41" s="300">
        <v>755613</v>
      </c>
      <c r="AP41" s="300">
        <v>17832</v>
      </c>
      <c r="AQ41" s="301">
        <v>26447</v>
      </c>
      <c r="AR41" s="302">
        <v>-32.6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2" t="s">
        <v>481</v>
      </c>
      <c r="AN49" s="1114" t="s">
        <v>514</v>
      </c>
      <c r="AO49" s="1115"/>
      <c r="AP49" s="1115"/>
      <c r="AQ49" s="1115"/>
      <c r="AR49" s="1116"/>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3"/>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4317835</v>
      </c>
      <c r="AN51" s="322">
        <v>95432</v>
      </c>
      <c r="AO51" s="323">
        <v>18.2</v>
      </c>
      <c r="AP51" s="324">
        <v>128523</v>
      </c>
      <c r="AQ51" s="325">
        <v>-3.4</v>
      </c>
      <c r="AR51" s="326">
        <v>21.6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2799406</v>
      </c>
      <c r="AN52" s="330">
        <v>61872</v>
      </c>
      <c r="AO52" s="331">
        <v>5.6</v>
      </c>
      <c r="AP52" s="332">
        <v>56792</v>
      </c>
      <c r="AQ52" s="333">
        <v>-0.3</v>
      </c>
      <c r="AR52" s="334">
        <v>5.9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3103305</v>
      </c>
      <c r="AN53" s="322">
        <v>69736</v>
      </c>
      <c r="AO53" s="323">
        <v>-26.9</v>
      </c>
      <c r="AP53" s="324">
        <v>92919</v>
      </c>
      <c r="AQ53" s="325">
        <v>-27.7</v>
      </c>
      <c r="AR53" s="326">
        <v>0.8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2349940</v>
      </c>
      <c r="AN54" s="330">
        <v>52806</v>
      </c>
      <c r="AO54" s="331">
        <v>-14.7</v>
      </c>
      <c r="AP54" s="332">
        <v>54128</v>
      </c>
      <c r="AQ54" s="333">
        <v>-4.7</v>
      </c>
      <c r="AR54" s="334">
        <v>-10</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3295278</v>
      </c>
      <c r="AN55" s="322">
        <v>75214</v>
      </c>
      <c r="AO55" s="323">
        <v>7.9</v>
      </c>
      <c r="AP55" s="324">
        <v>103663</v>
      </c>
      <c r="AQ55" s="325">
        <v>11.6</v>
      </c>
      <c r="AR55" s="326">
        <v>-3.7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2722340</v>
      </c>
      <c r="AN56" s="330">
        <v>62137</v>
      </c>
      <c r="AO56" s="331">
        <v>17.7</v>
      </c>
      <c r="AP56" s="332">
        <v>64346</v>
      </c>
      <c r="AQ56" s="333">
        <v>18.899999999999999</v>
      </c>
      <c r="AR56" s="334">
        <v>-1.2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4129744</v>
      </c>
      <c r="AN57" s="322">
        <v>95769</v>
      </c>
      <c r="AO57" s="323">
        <v>27.3</v>
      </c>
      <c r="AP57" s="324">
        <v>92012</v>
      </c>
      <c r="AQ57" s="325">
        <v>-11.2</v>
      </c>
      <c r="AR57" s="326">
        <v>38.5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3159868</v>
      </c>
      <c r="AN58" s="330">
        <v>73277</v>
      </c>
      <c r="AO58" s="331">
        <v>17.899999999999999</v>
      </c>
      <c r="AP58" s="332">
        <v>61382</v>
      </c>
      <c r="AQ58" s="333">
        <v>-4.5999999999999996</v>
      </c>
      <c r="AR58" s="334">
        <v>22.5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4250448</v>
      </c>
      <c r="AN59" s="322">
        <v>100306</v>
      </c>
      <c r="AO59" s="323">
        <v>4.7</v>
      </c>
      <c r="AP59" s="324">
        <v>91317</v>
      </c>
      <c r="AQ59" s="325">
        <v>-0.8</v>
      </c>
      <c r="AR59" s="326">
        <v>5.5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3291839</v>
      </c>
      <c r="AN60" s="330">
        <v>77684</v>
      </c>
      <c r="AO60" s="331">
        <v>6</v>
      </c>
      <c r="AP60" s="332">
        <v>56480</v>
      </c>
      <c r="AQ60" s="333">
        <v>-8</v>
      </c>
      <c r="AR60" s="334">
        <v>14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3819322</v>
      </c>
      <c r="AN61" s="337">
        <v>87291</v>
      </c>
      <c r="AO61" s="338">
        <v>6.2</v>
      </c>
      <c r="AP61" s="339">
        <v>101687</v>
      </c>
      <c r="AQ61" s="340">
        <v>-6.3</v>
      </c>
      <c r="AR61" s="326">
        <v>12.5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2864679</v>
      </c>
      <c r="AN62" s="330">
        <v>65555</v>
      </c>
      <c r="AO62" s="331">
        <v>6.5</v>
      </c>
      <c r="AP62" s="332">
        <v>58626</v>
      </c>
      <c r="AQ62" s="333">
        <v>0.3</v>
      </c>
      <c r="AR62" s="334">
        <v>6.2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jslxcmSjS0auCo9Z6thMIfz6y3rV30i+up2yie9mW50ERZ59Y3SBMMhL5fgfuMgQzrrQr3+JfaZmzX7NfW5Hcg==" saltValue="RHu2slGcvCoWAXM+msl51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election activeCell="B1" sqref="B1:DI1"/>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J/k8fEYCIwdewB0kD8JTiwExfD/hhjc6woBFjU+9VT+SrymbOcWuOfrKn/iqPBBBSCEmQ58WI793on1EQzvxPA==" saltValue="9m0xhVWFghLGI1m/byOuM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election activeCell="B1" sqref="B1:DI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aSuL0/41ulZSjOXj4JTKQmvBtCik4wzyCTgXWJeQvNyTnq2iMsuuGPY94CWVgWCqJE9rVgBtNHMJu59vyY4PeA==" saltValue="QMWNTH925uXqWblTOYglo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election activeCell="B1" sqref="B1:DI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8" t="s">
        <v>3</v>
      </c>
      <c r="D47" s="1138"/>
      <c r="E47" s="1139"/>
      <c r="F47" s="11">
        <v>12.47</v>
      </c>
      <c r="G47" s="12">
        <v>15.69</v>
      </c>
      <c r="H47" s="12">
        <v>17.16</v>
      </c>
      <c r="I47" s="12">
        <v>14.6</v>
      </c>
      <c r="J47" s="13">
        <v>10.76</v>
      </c>
    </row>
    <row r="48" spans="2:10" ht="57.75" customHeight="1" x14ac:dyDescent="0.15">
      <c r="B48" s="14"/>
      <c r="C48" s="1140" t="s">
        <v>4</v>
      </c>
      <c r="D48" s="1140"/>
      <c r="E48" s="1141"/>
      <c r="F48" s="15">
        <v>5.42</v>
      </c>
      <c r="G48" s="16">
        <v>8.58</v>
      </c>
      <c r="H48" s="16">
        <v>10.02</v>
      </c>
      <c r="I48" s="16">
        <v>8.6</v>
      </c>
      <c r="J48" s="17">
        <v>9.06</v>
      </c>
    </row>
    <row r="49" spans="2:10" ht="57.75" customHeight="1" thickBot="1" x14ac:dyDescent="0.2">
      <c r="B49" s="18"/>
      <c r="C49" s="1142" t="s">
        <v>5</v>
      </c>
      <c r="D49" s="1142"/>
      <c r="E49" s="1143"/>
      <c r="F49" s="19" t="s">
        <v>533</v>
      </c>
      <c r="G49" s="20">
        <v>6.98</v>
      </c>
      <c r="H49" s="20">
        <v>2.08</v>
      </c>
      <c r="I49" s="20" t="s">
        <v>534</v>
      </c>
      <c r="J49" s="21" t="s">
        <v>535</v>
      </c>
    </row>
    <row r="50" spans="2:10" x14ac:dyDescent="0.15"/>
  </sheetData>
  <sheetProtection algorithmName="SHA-512" hashValue="cZ6jNUHIWf67SLFTo50dvtbpmaw/Fqs4RAgHlBQ3Zoa/NpSjboeQqKiJPi7fktS5WU2ExMZNsL99gCRKQizczA==" saltValue="zA0U1/IlyiBMXp/JEFvW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2026-03-31T05:40:13Z</cp:lastPrinted>
  <dcterms:created xsi:type="dcterms:W3CDTF">2026-02-26T09:53:57Z</dcterms:created>
  <dcterms:modified xsi:type="dcterms:W3CDTF">2026-03-31T05:44:30Z</dcterms:modified>
  <cp:category/>
</cp:coreProperties>
</file>