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08\共有フォルダ\02_部門\平成28年度\市民病院\総務企画課\旧ファイルサーバ移行データ\総務企画課共有\経理\経営比較分析表\H28決算\04 県修正依頼反映\"/>
    </mc:Choice>
  </mc:AlternateContent>
  <workbookProtection workbookPassword="B319" lockStructure="1"/>
  <bookViews>
    <workbookView xWindow="0" yWindow="0" windowWidth="20633" windowHeight="5792"/>
  </bookViews>
  <sheets>
    <sheet name="法適用_病院事業" sheetId="4" r:id="rId1"/>
    <sheet name="データ" sheetId="5" state="hidden" r:id="rId2"/>
  </sheets>
  <calcPr calcId="162913" calcOnSave="0"/>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<sst xmlns="http://schemas.openxmlformats.org/spreadsheetml/2006/main" count="288" uniqueCount="148">
  <si>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</si>
  <si>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</si>
  <si>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</si>
  <si>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</si>
  <si>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</si>
  <si>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</si>
  <si>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</si>
  <si>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</si>
  <si>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</si>
  <si>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</si>
  <si>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</si>
  <si>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</si>
  <si>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</si>
  <si>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</si>
  <si>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</si>
  <si>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</si>
  <si>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</si>
  <si>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</si>
  <si>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</si>
  <si>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</si>
  <si>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</si>
  <si>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</si>
  <si>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</si>
  <si>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</si>
  <si>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</si>
  <si>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</si>
  <si>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</si>
  <si>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</si>
  <si>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</si>
  <si>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</si>
  <si>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</si>
  <si>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</si>
  <si>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</si>
  <si>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</si>
  <si>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</si>
  <si>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</si>
  <si>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</si>
  <si>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</si>
  <si>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</si>
  <si>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</si>
  <si>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</si>
  <si>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</si>
  <si>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</si>
  <si>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</si>
  <si>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</si>
  <si>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</si>
  <si>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</si>
  <si>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</si>
  <si>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</si>
  <si>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</si>
  <si>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</si>
  <si>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</si>
  <si>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</si>
  <si>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</si>
  <si>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</si>
  <si>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</si>
  <si>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</si>
  <si>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</si>
  <si>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</si>
  <si>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</si>
  <si>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</si>
  <si>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</si>
  <si>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</si>
  <si>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</si>
  <si>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</si>
  <si>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</si>
  <si>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</si>
  <si>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</si>
  <si>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</si>
  <si>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</si>
  <si>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</si>
  <si>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</si>
  <si>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</si>
  <si>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</si>
  <si>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</si>
  <si>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</si>
  <si>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</si>
  <si>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</si>
  <si>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</si>
  <si>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</si>
  <si>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</si>
  <si>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</si>
  <si>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</si>
  <si>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</si>
  <si>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</si>
  <si>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</si>
  <si>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</si>
  <si>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</si>
  <si>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</si>
  <si>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</si>
  <si>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</si>
  <si>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</si>
  <si>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</si>
  <si>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</si>
  <si>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</si>
  <si>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</si>
  <si>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</si>
  <si>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</si>
  <si>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</si>
  <si>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</si>
  <si>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</si>
  <si>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</si>
  <si>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</si>
  <si>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</si>
  <si>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</si>
  <si>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</si>
  <si>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</si>
  <si>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</si>
  <si>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</si>
  <si>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</si>
  <si>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</si>
  <si>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</si>
  <si>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</si>
  <si>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</si>
  <si>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</si>
  <si>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</si>
  <si>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</si>
  <si>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</si>
  <si>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</si>
  <si>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</si>
  <si>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</si>
  <si>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</si>
  <si>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</si>
  <si>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</si>
  <si>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新城市</t>
  </si>
  <si>
    <t>新城市民病院</t>
  </si>
  <si>
    <t>当然財務</t>
  </si>
  <si>
    <t>病院事業</t>
  </si>
  <si>
    <t>一般病院</t>
  </si>
  <si>
    <t>100床以上～200床未満</t>
  </si>
  <si>
    <t>直営</t>
  </si>
  <si>
    <t>対象</t>
  </si>
  <si>
    <t>ド 透 訓</t>
  </si>
  <si>
    <t>救 臨 へ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</si>
  <si>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</si>
  <si>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</si>
  <si>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</si>
  <si>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</si>
  <si>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</si>
  <si>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</si>
  <si>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</si>
  <si>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</si>
  <si>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</si>
  <si>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</si>
  <si>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基幹病院としての役割を担っている。</t>
    <rPh sb="1" eb="3">
      <t>トウイン</t>
    </rPh>
    <rPh sb="4" eb="6">
      <t>ショザイ</t>
    </rPh>
    <rPh sb="8" eb="11">
      <t>アイチケン</t>
    </rPh>
    <rPh sb="11" eb="12">
      <t>ヒガシ</t>
    </rPh>
    <rPh sb="12" eb="14">
      <t>ミカワ</t>
    </rPh>
    <rPh sb="14" eb="16">
      <t>ホクブ</t>
    </rPh>
    <rPh sb="16" eb="18">
      <t>イリョウ</t>
    </rPh>
    <rPh sb="18" eb="19">
      <t>ケン</t>
    </rPh>
    <rPh sb="21" eb="23">
      <t>サンカン</t>
    </rPh>
    <rPh sb="25" eb="26">
      <t>チ</t>
    </rPh>
    <rPh sb="33" eb="35">
      <t>ミンカン</t>
    </rPh>
    <rPh sb="35" eb="37">
      <t>イリョウ</t>
    </rPh>
    <rPh sb="37" eb="39">
      <t>キカン</t>
    </rPh>
    <rPh sb="40" eb="42">
      <t>リッチ</t>
    </rPh>
    <rPh sb="43" eb="45">
      <t>コンナン</t>
    </rPh>
    <rPh sb="46" eb="48">
      <t>チイキ</t>
    </rPh>
    <rPh sb="54" eb="56">
      <t>ケンイキ</t>
    </rPh>
    <rPh sb="56" eb="58">
      <t>メンセキ</t>
    </rPh>
    <rPh sb="59" eb="61">
      <t>コウダイ</t>
    </rPh>
    <rPh sb="67" eb="69">
      <t>キュウキュウ</t>
    </rPh>
    <rPh sb="69" eb="71">
      <t>ハンソウ</t>
    </rPh>
    <rPh sb="71" eb="73">
      <t>ジカン</t>
    </rPh>
    <rPh sb="74" eb="75">
      <t>ナガ</t>
    </rPh>
    <rPh sb="79" eb="81">
      <t>イリョウ</t>
    </rPh>
    <rPh sb="81" eb="82">
      <t>ケン</t>
    </rPh>
    <rPh sb="82" eb="83">
      <t>ナイ</t>
    </rPh>
    <rPh sb="85" eb="87">
      <t>キュウキュウ</t>
    </rPh>
    <rPh sb="87" eb="89">
      <t>タイオウ</t>
    </rPh>
    <rPh sb="90" eb="91">
      <t>ノゾ</t>
    </rPh>
    <rPh sb="102" eb="104">
      <t>キュウキュウ</t>
    </rPh>
    <rPh sb="104" eb="106">
      <t>イリョウ</t>
    </rPh>
    <rPh sb="113" eb="116">
      <t>キュウセイキ</t>
    </rPh>
    <rPh sb="116" eb="118">
      <t>イリョウ</t>
    </rPh>
    <rPh sb="119" eb="121">
      <t>チイキ</t>
    </rPh>
    <rPh sb="121" eb="123">
      <t>ホウカツ</t>
    </rPh>
    <rPh sb="125" eb="127">
      <t>ビョウトウ</t>
    </rPh>
    <rPh sb="128" eb="130">
      <t>ウンヨウ</t>
    </rPh>
    <rPh sb="133" eb="135">
      <t>カイフク</t>
    </rPh>
    <rPh sb="135" eb="136">
      <t>キ</t>
    </rPh>
    <rPh sb="136" eb="138">
      <t>イリョウ</t>
    </rPh>
    <rPh sb="141" eb="143">
      <t>フソク</t>
    </rPh>
    <rPh sb="147" eb="149">
      <t>イリョウ</t>
    </rPh>
    <rPh sb="154" eb="156">
      <t>テイキョウ</t>
    </rPh>
    <rPh sb="159" eb="160">
      <t>チ</t>
    </rPh>
    <rPh sb="160" eb="162">
      <t>イリョウ</t>
    </rPh>
    <rPh sb="162" eb="164">
      <t>キョテン</t>
    </rPh>
    <rPh sb="164" eb="166">
      <t>ビョウイン</t>
    </rPh>
    <rPh sb="169" eb="171">
      <t>イシ</t>
    </rPh>
    <rPh sb="171" eb="172">
      <t>トウ</t>
    </rPh>
    <rPh sb="173" eb="175">
      <t>イリョウ</t>
    </rPh>
    <rPh sb="175" eb="178">
      <t>ジュウジシャ</t>
    </rPh>
    <rPh sb="181" eb="182">
      <t>チ</t>
    </rPh>
    <rPh sb="182" eb="185">
      <t>シンリョウジョ</t>
    </rPh>
    <rPh sb="185" eb="186">
      <t>トウ</t>
    </rPh>
    <rPh sb="188" eb="190">
      <t>ハケン</t>
    </rPh>
    <rPh sb="193" eb="196">
      <t>トウチイキ</t>
    </rPh>
    <rPh sb="197" eb="199">
      <t>キカン</t>
    </rPh>
    <rPh sb="199" eb="201">
      <t>ビョウイン</t>
    </rPh>
    <rPh sb="205" eb="207">
      <t>ヤクワリ</t>
    </rPh>
    <rPh sb="208" eb="209">
      <t>ニナ</t>
    </rPh>
    <phoneticPr fontId="5"/>
  </si>
  <si>
    <t xml:space="preserve">　①経常収支比率は全国平均値、類似病院平均値ともに上回っており、単年度黒字となっている。しかし、③累積欠損金比率は類似病院平均値は下回っているものの全国平均値を上回っている。また、④病床利用率は全国平均値、類似病院平均値ともに下回っている。さらに、⑧材料費対医業収益比率は全国平均値は下回っているものの類似病院平均値を上回っている。④病床利用率が低値となっている要因は、医師不足による救急受入れの制限、入院対応可能な診療科が少ないことである。⑧材料費対医業収益比率が類似病院平均値を上回っている要因は、薬品費について後発薬品への切り替え時期が類似病院よりも遅れたことが考えられる。後発薬品への切り替えは順次進めており、シェア率が年々上昇しているが、引き続きシェア率80%を目標に切り替えを進める。また、黒字決算の維持には病床利用率の改善が不可欠であることから、引き続き医師確保による病床利用率の改善に努め、累積欠損金の解消を図っていく。
</t>
    <rPh sb="2" eb="4">
      <t>ケイジョウ</t>
    </rPh>
    <rPh sb="4" eb="6">
      <t>シュウシ</t>
    </rPh>
    <rPh sb="6" eb="8">
      <t>ヒリツ</t>
    </rPh>
    <rPh sb="9" eb="11">
      <t>ゼンコク</t>
    </rPh>
    <rPh sb="11" eb="13">
      <t>ヘイキン</t>
    </rPh>
    <rPh sb="13" eb="14">
      <t>アタイ</t>
    </rPh>
    <rPh sb="15" eb="17">
      <t>ルイジ</t>
    </rPh>
    <rPh sb="17" eb="19">
      <t>ビョウイン</t>
    </rPh>
    <rPh sb="19" eb="21">
      <t>ヘイキン</t>
    </rPh>
    <rPh sb="21" eb="22">
      <t>チ</t>
    </rPh>
    <rPh sb="25" eb="27">
      <t>ウワマワ</t>
    </rPh>
    <rPh sb="32" eb="35">
      <t>タンネンド</t>
    </rPh>
    <rPh sb="35" eb="37">
      <t>クロジ</t>
    </rPh>
    <rPh sb="49" eb="51">
      <t>ルイセキ</t>
    </rPh>
    <rPh sb="51" eb="53">
      <t>ケッソン</t>
    </rPh>
    <rPh sb="53" eb="54">
      <t>キン</t>
    </rPh>
    <rPh sb="54" eb="56">
      <t>ヒリツ</t>
    </rPh>
    <rPh sb="57" eb="59">
      <t>ルイジ</t>
    </rPh>
    <rPh sb="59" eb="61">
      <t>ビョウイン</t>
    </rPh>
    <rPh sb="61" eb="64">
      <t>ヘイキンチ</t>
    </rPh>
    <rPh sb="65" eb="67">
      <t>シタマワ</t>
    </rPh>
    <rPh sb="74" eb="76">
      <t>ゼンコク</t>
    </rPh>
    <rPh sb="76" eb="79">
      <t>ヘイキンチ</t>
    </rPh>
    <rPh sb="80" eb="82">
      <t>ウワマワ</t>
    </rPh>
    <rPh sb="91" eb="93">
      <t>ビョウショウ</t>
    </rPh>
    <rPh sb="93" eb="96">
      <t>リヨウリツ</t>
    </rPh>
    <rPh sb="97" eb="99">
      <t>ゼンコク</t>
    </rPh>
    <rPh sb="99" eb="102">
      <t>ヘイキンチ</t>
    </rPh>
    <rPh sb="103" eb="105">
      <t>ルイジ</t>
    </rPh>
    <rPh sb="105" eb="107">
      <t>ビョウイン</t>
    </rPh>
    <rPh sb="107" eb="110">
      <t>ヘイキンチ</t>
    </rPh>
    <rPh sb="113" eb="115">
      <t>シタマワ</t>
    </rPh>
    <rPh sb="125" eb="128">
      <t>ザイリョウヒ</t>
    </rPh>
    <rPh sb="128" eb="129">
      <t>タイ</t>
    </rPh>
    <rPh sb="129" eb="131">
      <t>イギョウ</t>
    </rPh>
    <rPh sb="131" eb="133">
      <t>シュウエキ</t>
    </rPh>
    <rPh sb="133" eb="135">
      <t>ヒリツ</t>
    </rPh>
    <rPh sb="136" eb="138">
      <t>ゼンコク</t>
    </rPh>
    <rPh sb="138" eb="141">
      <t>ヘイキンチ</t>
    </rPh>
    <rPh sb="142" eb="144">
      <t>シタマワ</t>
    </rPh>
    <rPh sb="151" eb="153">
      <t>ルイジ</t>
    </rPh>
    <rPh sb="153" eb="155">
      <t>ビョウイン</t>
    </rPh>
    <rPh sb="155" eb="158">
      <t>ヘイキンチ</t>
    </rPh>
    <rPh sb="159" eb="161">
      <t>ウワマワ</t>
    </rPh>
    <rPh sb="167" eb="169">
      <t>ビョウショウ</t>
    </rPh>
    <rPh sb="169" eb="172">
      <t>リヨウリツ</t>
    </rPh>
    <rPh sb="173" eb="175">
      <t>テイチ</t>
    </rPh>
    <rPh sb="181" eb="183">
      <t>ヨウイン</t>
    </rPh>
    <rPh sb="185" eb="187">
      <t>イシ</t>
    </rPh>
    <rPh sb="187" eb="189">
      <t>ブソク</t>
    </rPh>
    <rPh sb="222" eb="225">
      <t>ザイリョウヒ</t>
    </rPh>
    <rPh sb="225" eb="226">
      <t>タイ</t>
    </rPh>
    <rPh sb="226" eb="228">
      <t>イギョウ</t>
    </rPh>
    <rPh sb="228" eb="230">
      <t>シュウエキ</t>
    </rPh>
    <rPh sb="230" eb="232">
      <t>ヒリツ</t>
    </rPh>
    <rPh sb="233" eb="235">
      <t>ルイジ</t>
    </rPh>
    <rPh sb="235" eb="237">
      <t>ビョウイン</t>
    </rPh>
    <rPh sb="237" eb="239">
      <t>ヘイキン</t>
    </rPh>
    <rPh sb="239" eb="240">
      <t>チ</t>
    </rPh>
    <rPh sb="241" eb="243">
      <t>ウワマワ</t>
    </rPh>
    <rPh sb="247" eb="249">
      <t>ヨウイン</t>
    </rPh>
    <rPh sb="251" eb="253">
      <t>ヤクヒン</t>
    </rPh>
    <rPh sb="253" eb="254">
      <t>ヒ</t>
    </rPh>
    <rPh sb="264" eb="265">
      <t>キ</t>
    </rPh>
    <rPh sb="266" eb="267">
      <t>カ</t>
    </rPh>
    <rPh sb="268" eb="270">
      <t>ジキ</t>
    </rPh>
    <rPh sb="271" eb="273">
      <t>ルイジ</t>
    </rPh>
    <rPh sb="273" eb="275">
      <t>ビョウイン</t>
    </rPh>
    <rPh sb="278" eb="279">
      <t>オク</t>
    </rPh>
    <rPh sb="284" eb="285">
      <t>カンガ</t>
    </rPh>
    <rPh sb="290" eb="292">
      <t>コウハツ</t>
    </rPh>
    <rPh sb="292" eb="294">
      <t>ヤクヒン</t>
    </rPh>
    <rPh sb="296" eb="297">
      <t>キ</t>
    </rPh>
    <rPh sb="298" eb="299">
      <t>カ</t>
    </rPh>
    <rPh sb="301" eb="303">
      <t>ジュンジ</t>
    </rPh>
    <rPh sb="303" eb="304">
      <t>スス</t>
    </rPh>
    <rPh sb="312" eb="313">
      <t>リツ</t>
    </rPh>
    <rPh sb="314" eb="316">
      <t>ネンネン</t>
    </rPh>
    <rPh sb="316" eb="318">
      <t>ジョウショウ</t>
    </rPh>
    <rPh sb="324" eb="325">
      <t>ヒ</t>
    </rPh>
    <rPh sb="326" eb="327">
      <t>ツヅ</t>
    </rPh>
    <rPh sb="331" eb="332">
      <t>リツ</t>
    </rPh>
    <rPh sb="336" eb="338">
      <t>モクヒョウ</t>
    </rPh>
    <rPh sb="339" eb="340">
      <t>キ</t>
    </rPh>
    <rPh sb="341" eb="342">
      <t>カ</t>
    </rPh>
    <rPh sb="344" eb="345">
      <t>スス</t>
    </rPh>
    <rPh sb="351" eb="353">
      <t>クロジ</t>
    </rPh>
    <rPh sb="353" eb="355">
      <t>ケッサン</t>
    </rPh>
    <rPh sb="356" eb="358">
      <t>イジ</t>
    </rPh>
    <rPh sb="360" eb="362">
      <t>ビョウショウ</t>
    </rPh>
    <rPh sb="362" eb="365">
      <t>リヨウリツ</t>
    </rPh>
    <rPh sb="366" eb="368">
      <t>カイゼン</t>
    </rPh>
    <rPh sb="369" eb="372">
      <t>フカケツ</t>
    </rPh>
    <rPh sb="380" eb="381">
      <t>ヒ</t>
    </rPh>
    <rPh sb="382" eb="383">
      <t>ツヅ</t>
    </rPh>
    <rPh sb="384" eb="386">
      <t>イシ</t>
    </rPh>
    <rPh sb="386" eb="388">
      <t>カクホ</t>
    </rPh>
    <rPh sb="391" eb="393">
      <t>ビョウショウ</t>
    </rPh>
    <rPh sb="393" eb="395">
      <t>リヨウ</t>
    </rPh>
    <rPh sb="395" eb="396">
      <t>リツ</t>
    </rPh>
    <rPh sb="397" eb="399">
      <t>カイゼン</t>
    </rPh>
    <rPh sb="400" eb="401">
      <t>ツト</t>
    </rPh>
    <rPh sb="403" eb="405">
      <t>ルイセキ</t>
    </rPh>
    <rPh sb="405" eb="407">
      <t>ケッソン</t>
    </rPh>
    <rPh sb="407" eb="408">
      <t>キン</t>
    </rPh>
    <rPh sb="409" eb="411">
      <t>カイショウ</t>
    </rPh>
    <rPh sb="412" eb="413">
      <t>ハカ</t>
    </rPh>
    <phoneticPr fontId="5"/>
  </si>
  <si>
    <t>　経営の健全性・効率性を見れば比較的健全な経営状況となっている。しかし、老朽化の状況では各指標とも全国平均値、類似病院平均値を上回っており、近い将来更新時期を迎える施設を多く抱えている状況である。また、病床利用率においても低値で推移しており、改善に向けた取り組みが必要となっている。このため、常勤医師を確保することで病床利用率の改善を図り、黒字決算を維持していくとともに、最適な施設の規模等を検討し、計画的に更新していく。</t>
    <rPh sb="1" eb="3">
      <t>ケイエイ</t>
    </rPh>
    <rPh sb="4" eb="7">
      <t>ケンゼンセイ</t>
    </rPh>
    <rPh sb="8" eb="11">
      <t>コウリツセイ</t>
    </rPh>
    <rPh sb="12" eb="13">
      <t>ミ</t>
    </rPh>
    <rPh sb="15" eb="18">
      <t>ヒカクテキ</t>
    </rPh>
    <rPh sb="18" eb="20">
      <t>ケンゼン</t>
    </rPh>
    <rPh sb="21" eb="23">
      <t>ケイエイ</t>
    </rPh>
    <rPh sb="23" eb="25">
      <t>ジョウキョウ</t>
    </rPh>
    <rPh sb="36" eb="39">
      <t>ロウキュウカ</t>
    </rPh>
    <rPh sb="40" eb="42">
      <t>ジョウキョウ</t>
    </rPh>
    <rPh sb="44" eb="47">
      <t>カクシヒョウ</t>
    </rPh>
    <rPh sb="49" eb="51">
      <t>ゼンコク</t>
    </rPh>
    <rPh sb="51" eb="54">
      <t>ヘイキンチ</t>
    </rPh>
    <rPh sb="55" eb="57">
      <t>ルイジ</t>
    </rPh>
    <rPh sb="57" eb="59">
      <t>ビョウイン</t>
    </rPh>
    <rPh sb="59" eb="62">
      <t>ヘイキンチ</t>
    </rPh>
    <rPh sb="63" eb="65">
      <t>ウワマワ</t>
    </rPh>
    <rPh sb="70" eb="71">
      <t>チカ</t>
    </rPh>
    <rPh sb="72" eb="74">
      <t>ショウライ</t>
    </rPh>
    <rPh sb="74" eb="76">
      <t>コウシン</t>
    </rPh>
    <rPh sb="76" eb="78">
      <t>ジキ</t>
    </rPh>
    <rPh sb="79" eb="80">
      <t>ムカ</t>
    </rPh>
    <rPh sb="82" eb="84">
      <t>シセツ</t>
    </rPh>
    <rPh sb="85" eb="86">
      <t>オオ</t>
    </rPh>
    <rPh sb="87" eb="88">
      <t>カカ</t>
    </rPh>
    <rPh sb="92" eb="94">
      <t>ジョウキョウ</t>
    </rPh>
    <rPh sb="101" eb="103">
      <t>ビョウショウ</t>
    </rPh>
    <rPh sb="103" eb="106">
      <t>リヨウリツ</t>
    </rPh>
    <rPh sb="111" eb="113">
      <t>テイチ</t>
    </rPh>
    <rPh sb="114" eb="116">
      <t>スイイ</t>
    </rPh>
    <rPh sb="121" eb="123">
      <t>カイゼン</t>
    </rPh>
    <rPh sb="124" eb="125">
      <t>ム</t>
    </rPh>
    <rPh sb="127" eb="128">
      <t>ト</t>
    </rPh>
    <rPh sb="129" eb="130">
      <t>ク</t>
    </rPh>
    <rPh sb="132" eb="134">
      <t>ヒツヨウ</t>
    </rPh>
    <rPh sb="146" eb="148">
      <t>ジョウキン</t>
    </rPh>
    <rPh sb="148" eb="150">
      <t>イシ</t>
    </rPh>
    <rPh sb="151" eb="153">
      <t>カクホ</t>
    </rPh>
    <rPh sb="158" eb="160">
      <t>ビョウショウ</t>
    </rPh>
    <rPh sb="160" eb="163">
      <t>リヨウリツ</t>
    </rPh>
    <rPh sb="164" eb="166">
      <t>カイゼン</t>
    </rPh>
    <rPh sb="167" eb="168">
      <t>ハカ</t>
    </rPh>
    <rPh sb="170" eb="172">
      <t>クロジ</t>
    </rPh>
    <rPh sb="172" eb="174">
      <t>ケッサン</t>
    </rPh>
    <rPh sb="175" eb="177">
      <t>イジ</t>
    </rPh>
    <rPh sb="186" eb="188">
      <t>サイテキ</t>
    </rPh>
    <rPh sb="189" eb="191">
      <t>シセツ</t>
    </rPh>
    <rPh sb="192" eb="194">
      <t>キボ</t>
    </rPh>
    <rPh sb="194" eb="195">
      <t>トウ</t>
    </rPh>
    <rPh sb="196" eb="198">
      <t>ケントウ</t>
    </rPh>
    <rPh sb="200" eb="203">
      <t>ケイカクテキ</t>
    </rPh>
    <rPh sb="204" eb="206">
      <t>コウシン</t>
    </rPh>
    <phoneticPr fontId="5"/>
  </si>
  <si>
    <t>　①有形固定資産減価償却率、②機械備品減価償却率とも全国平均値、類似病院平均値を大きく上回っており、耐用年数の迫った施設を多く抱えている状況である。また、③1床当たり有形固定資産についても、全国平均値、類似病院平均値を大きく上回っている。現在、建物については不具合があればその都度応急的な処置をしており、医療器械については、不具合の状況等を考慮しながら耐用年数を経過したものも使用している。施設の規模については、過去最大326床あった病床数を199床へ縮小したが、建物をそのまま使用しているため、空き部屋等を抱えている状況である。建物は雨漏り等経年劣化による不具合も増えてきていることから、将来の医療需要の動向にも注視しながら改築等最適な方法及び適切な施設規模を今後検討していく。</t>
    <rPh sb="15" eb="17">
      <t>キカイ</t>
    </rPh>
    <rPh sb="26" eb="28">
      <t>ゼンコク</t>
    </rPh>
    <rPh sb="28" eb="31">
      <t>ヘイキンチ</t>
    </rPh>
    <rPh sb="32" eb="34">
      <t>ルイジ</t>
    </rPh>
    <rPh sb="34" eb="36">
      <t>ビョウイン</t>
    </rPh>
    <rPh sb="36" eb="39">
      <t>ヘイキンチ</t>
    </rPh>
    <rPh sb="40" eb="41">
      <t>オオ</t>
    </rPh>
    <rPh sb="43" eb="45">
      <t>ウワマワ</t>
    </rPh>
    <rPh sb="50" eb="52">
      <t>タイヨウ</t>
    </rPh>
    <rPh sb="52" eb="54">
      <t>ネンスウ</t>
    </rPh>
    <rPh sb="55" eb="56">
      <t>セマ</t>
    </rPh>
    <rPh sb="58" eb="60">
      <t>シセツ</t>
    </rPh>
    <rPh sb="61" eb="62">
      <t>オオ</t>
    </rPh>
    <rPh sb="63" eb="64">
      <t>カカ</t>
    </rPh>
    <rPh sb="68" eb="70">
      <t>ジョウキョウ</t>
    </rPh>
    <rPh sb="122" eb="124">
      <t>タテモノ</t>
    </rPh>
    <rPh sb="129" eb="132">
      <t>フグアイ</t>
    </rPh>
    <rPh sb="138" eb="140">
      <t>ツド</t>
    </rPh>
    <rPh sb="140" eb="143">
      <t>オウキュウテキ</t>
    </rPh>
    <rPh sb="144" eb="146">
      <t>ショチ</t>
    </rPh>
    <rPh sb="152" eb="154">
      <t>イリョウ</t>
    </rPh>
    <rPh sb="154" eb="156">
      <t>キカイ</t>
    </rPh>
    <rPh sb="162" eb="165">
      <t>フグアイ</t>
    </rPh>
    <rPh sb="166" eb="168">
      <t>ジョウキョウ</t>
    </rPh>
    <rPh sb="168" eb="169">
      <t>トウ</t>
    </rPh>
    <rPh sb="170" eb="172">
      <t>コウリョ</t>
    </rPh>
    <rPh sb="176" eb="178">
      <t>タイヨウ</t>
    </rPh>
    <rPh sb="178" eb="180">
      <t>ネンスウ</t>
    </rPh>
    <rPh sb="181" eb="183">
      <t>ケイカ</t>
    </rPh>
    <rPh sb="188" eb="190">
      <t>シヨウ</t>
    </rPh>
    <rPh sb="195" eb="197">
      <t>シセツ</t>
    </rPh>
    <rPh sb="198" eb="200">
      <t>キボ</t>
    </rPh>
    <rPh sb="248" eb="249">
      <t>ア</t>
    </rPh>
    <rPh sb="250" eb="252">
      <t>ヘヤ</t>
    </rPh>
    <rPh sb="252" eb="253">
      <t>トウ</t>
    </rPh>
    <rPh sb="254" eb="255">
      <t>カカ</t>
    </rPh>
    <rPh sb="259" eb="261">
      <t>ジョウキョウ</t>
    </rPh>
    <rPh sb="265" eb="267">
      <t>タテモノ</t>
    </rPh>
    <rPh sb="268" eb="270">
      <t>アマモ</t>
    </rPh>
    <rPh sb="271" eb="272">
      <t>トウ</t>
    </rPh>
    <rPh sb="272" eb="274">
      <t>ケイネン</t>
    </rPh>
    <rPh sb="274" eb="276">
      <t>レッカ</t>
    </rPh>
    <rPh sb="279" eb="282">
      <t>フグアイ</t>
    </rPh>
    <rPh sb="283" eb="284">
      <t>フ</t>
    </rPh>
    <rPh sb="295" eb="297">
      <t>ショウライ</t>
    </rPh>
    <rPh sb="298" eb="300">
      <t>イリョウ</t>
    </rPh>
    <rPh sb="300" eb="302">
      <t>ジュヨウ</t>
    </rPh>
    <rPh sb="303" eb="305">
      <t>ドウコウ</t>
    </rPh>
    <rPh sb="307" eb="309">
      <t>チュウシ</t>
    </rPh>
    <rPh sb="313" eb="315">
      <t>カイチク</t>
    </rPh>
    <rPh sb="315" eb="316">
      <t>トウ</t>
    </rPh>
    <rPh sb="316" eb="318">
      <t>サイテキ</t>
    </rPh>
    <rPh sb="319" eb="321">
      <t>ホウホウ</t>
    </rPh>
    <rPh sb="321" eb="322">
      <t>オヨ</t>
    </rPh>
    <rPh sb="323" eb="325">
      <t>テキセツ</t>
    </rPh>
    <rPh sb="326" eb="328">
      <t>シセツ</t>
    </rPh>
    <rPh sb="328" eb="330">
      <t>キボ</t>
    </rPh>
    <rPh sb="331" eb="333">
      <t>コンゴ</t>
    </rPh>
    <rPh sb="333" eb="335">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</si>
</sst>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59.4</c:v>
                </c:pt>
                <c:pt idx="1">
                  <c:v>58.3</c:v>
                </c:pt>
                <c:pt idx="2">
                  <c:v>51.3</c:v>
                </c:pt>
                <c:pt idx="3">
                  <c:v>49.3</c:v>
                </c:pt>
                <c:pt idx="4">
                  <c:v>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767168"/>
        <c:axId val="13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767168"/>
        <c:axId val="137789824"/>
      </c:lineChart>
      <c:dateAx>
        <c:axId val="137767168"/>
        <c:scaling>
          <c:orientation val="minMax"/>
        </c:scaling>
        <c:delete val="1"/>
        <c:axPos val="b"/>
        <c:numFmt formatCode="ge" sourceLinked="1"/>
        <c:majorTickMark val="none"/>
        <c:minorTickMark val="none"/>
        <c:tickLblPos val="none"/>
        <c:crossAx val="137789824"/>
        <c:crosses val="autoZero"/>
        <c:auto val="1"/>
        <c:lblOffset val="100"/>
        <c:baseTimeUnit val="years"/>
      </c:dateAx>
      <c:valAx>
        <c:axId val="13778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12494</c:v>
                </c:pt>
                <c:pt idx="1">
                  <c:v>13355</c:v>
                </c:pt>
                <c:pt idx="2">
                  <c:v>14410</c:v>
                </c:pt>
                <c:pt idx="3">
                  <c:v>15761</c:v>
                </c:pt>
                <c:pt idx="4">
                  <c:v>16331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23296"/>
        <c:axId val="138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23296"/>
        <c:axId val="138437760"/>
      </c:lineChart>
      <c:dateAx>
        <c:axId val="138423296"/>
        <c:scaling>
          <c:orientation val="minMax"/>
        </c:scaling>
        <c:delete val="1"/>
        <c:axPos val="b"/>
        <c:numFmt formatCode="ge" sourceLinked="1"/>
        <c:majorTickMark val="none"/>
        <c:minorTickMark val="none"/>
        <c:tickLblPos val="none"/>
        <c:crossAx val="138437760"/>
        <c:crosses val="autoZero"/>
        <c:auto val="1"/>
        <c:lblOffset val="100"/>
        <c:baseTimeUnit val="years"/>
      </c:dateAx>
      <c:valAx>
        <c:axId val="13843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39411</c:v>
                </c:pt>
                <c:pt idx="1">
                  <c:v>40013</c:v>
                </c:pt>
                <c:pt idx="2">
                  <c:v>39954</c:v>
                </c:pt>
                <c:pt idx="3">
                  <c:v>40702</c:v>
                </c:pt>
                <c:pt idx="4">
                  <c:v>40887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619520"/>
        <c:axId val="1386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619520"/>
        <c:axId val="138638080"/>
      </c:lineChart>
      <c:dateAx>
        <c:axId val="138619520"/>
        <c:scaling>
          <c:orientation val="minMax"/>
        </c:scaling>
        <c:delete val="1"/>
        <c:axPos val="b"/>
        <c:numFmt formatCode="ge" sourceLinked="1"/>
        <c:majorTickMark val="none"/>
        <c:minorTickMark val="none"/>
        <c:tickLblPos val="none"/>
        <c:crossAx val="138638080"/>
        <c:crosses val="autoZero"/>
        <c:auto val="1"/>
        <c:lblOffset val="100"/>
        <c:baseTimeUnit val="years"/>
      </c:dateAx>
      <c:valAx>
        <c:axId val="13863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61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99.4</c:v>
                </c:pt>
                <c:pt idx="1">
                  <c:v>98.7</c:v>
                </c:pt>
                <c:pt idx="2">
                  <c:v>124.6</c:v>
                </c:pt>
                <c:pt idx="3">
                  <c:v>111</c:v>
                </c:pt>
                <c:pt idx="4">
                  <c:v>97.9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07744"/>
        <c:axId val="137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07744"/>
        <c:axId val="137826304"/>
      </c:lineChart>
      <c:dateAx>
        <c:axId val="137807744"/>
        <c:scaling>
          <c:orientation val="minMax"/>
        </c:scaling>
        <c:delete val="1"/>
        <c:axPos val="b"/>
        <c:numFmt formatCode="ge" sourceLinked="1"/>
        <c:majorTickMark val="none"/>
        <c:minorTickMark val="none"/>
        <c:tickLblPos val="none"/>
        <c:crossAx val="137826304"/>
        <c:crosses val="autoZero"/>
        <c:auto val="1"/>
        <c:lblOffset val="100"/>
        <c:baseTimeUnit val="years"/>
      </c:dateAx>
      <c:valAx>
        <c:axId val="13782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0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96.3</c:v>
                </c:pt>
                <c:pt idx="1">
                  <c:v>93.4</c:v>
                </c:pt>
                <c:pt idx="2">
                  <c:v>91.7</c:v>
                </c:pt>
                <c:pt idx="3">
                  <c:v>95.2</c:v>
                </c:pt>
                <c:pt idx="4">
                  <c:v>97.7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52416"/>
        <c:axId val="1378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52416"/>
        <c:axId val="137854336"/>
      </c:lineChart>
      <c:dateAx>
        <c:axId val="137852416"/>
        <c:scaling>
          <c:orientation val="minMax"/>
        </c:scaling>
        <c:delete val="1"/>
        <c:axPos val="b"/>
        <c:numFmt formatCode="ge" sourceLinked="1"/>
        <c:majorTickMark val="none"/>
        <c:minorTickMark val="none"/>
        <c:tickLblPos val="none"/>
        <c:crossAx val="137854336"/>
        <c:crosses val="autoZero"/>
        <c:auto val="1"/>
        <c:lblOffset val="100"/>
        <c:baseTimeUnit val="years"/>
      </c:dateAx>
      <c:valAx>
        <c:axId val="1378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5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101.7</c:v>
                </c:pt>
                <c:pt idx="1">
                  <c:v>99.4</c:v>
                </c:pt>
                <c:pt idx="2">
                  <c:v>100.1</c:v>
                </c:pt>
                <c:pt idx="3">
                  <c:v>103.6</c:v>
                </c:pt>
                <c:pt idx="4">
                  <c:v>105.6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09376"/>
        <c:axId val="1379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09376"/>
        <c:axId val="137911296"/>
      </c:lineChart>
      <c:dateAx>
        <c:axId val="137909376"/>
        <c:scaling>
          <c:orientation val="minMax"/>
        </c:scaling>
        <c:delete val="1"/>
        <c:axPos val="b"/>
        <c:numFmt formatCode="ge" sourceLinked="1"/>
        <c:majorTickMark val="none"/>
        <c:minorTickMark val="none"/>
        <c:tickLblPos val="none"/>
        <c:crossAx val="137911296"/>
        <c:crosses val="autoZero"/>
        <c:auto val="1"/>
        <c:lblOffset val="100"/>
        <c:baseTimeUnit val="years"/>
      </c:dateAx>
      <c:valAx>
        <c:axId val="13791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0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67.8</c:v>
                </c:pt>
                <c:pt idx="1">
                  <c:v>69.3</c:v>
                </c:pt>
                <c:pt idx="2">
                  <c:v>71</c:v>
                </c:pt>
                <c:pt idx="3">
                  <c:v>72.7</c:v>
                </c:pt>
                <c:pt idx="4">
                  <c:v>74.3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7925376"/>
        <c:axId val="137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7925376"/>
        <c:axId val="137927296"/>
      </c:lineChart>
      <c:dateAx>
        <c:axId val="137925376"/>
        <c:scaling>
          <c:orientation val="minMax"/>
        </c:scaling>
        <c:delete val="1"/>
        <c:axPos val="b"/>
        <c:numFmt formatCode="ge" sourceLinked="1"/>
        <c:majorTickMark val="none"/>
        <c:minorTickMark val="none"/>
        <c:tickLblPos val="none"/>
        <c:crossAx val="137927296"/>
        <c:crosses val="autoZero"/>
        <c:auto val="1"/>
        <c:lblOffset val="100"/>
        <c:baseTimeUnit val="years"/>
      </c:dateAx>
      <c:valAx>
        <c:axId val="13792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92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69.5</c:v>
                </c:pt>
                <c:pt idx="1">
                  <c:v>72.5</c:v>
                </c:pt>
                <c:pt idx="2">
                  <c:v>76.5</c:v>
                </c:pt>
                <c:pt idx="3">
                  <c:v>80.099999999999994</c:v>
                </c:pt>
                <c:pt idx="4">
                  <c:v>83.3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47872"/>
        <c:axId val="138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47872"/>
        <c:axId val="138049792"/>
      </c:lineChart>
      <c:dateAx>
        <c:axId val="138047872"/>
        <c:scaling>
          <c:orientation val="minMax"/>
        </c:scaling>
        <c:delete val="1"/>
        <c:axPos val="b"/>
        <c:numFmt formatCode="ge" sourceLinked="1"/>
        <c:majorTickMark val="none"/>
        <c:minorTickMark val="none"/>
        <c:tickLblPos val="none"/>
        <c:crossAx val="138049792"/>
        <c:crosses val="autoZero"/>
        <c:auto val="1"/>
        <c:lblOffset val="100"/>
        <c:baseTimeUnit val="years"/>
      </c:dateAx>
      <c:valAx>
        <c:axId val="13804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65017075</c:v>
                </c:pt>
                <c:pt idx="1">
                  <c:v>64914483</c:v>
                </c:pt>
                <c:pt idx="2">
                  <c:v>65743653</c:v>
                </c:pt>
                <c:pt idx="3">
                  <c:v>66105930</c:v>
                </c:pt>
                <c:pt idx="4">
                  <c:v>66053095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080256"/>
        <c:axId val="1380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080256"/>
        <c:axId val="138082176"/>
      </c:lineChart>
      <c:dateAx>
        <c:axId val="138080256"/>
        <c:scaling>
          <c:orientation val="minMax"/>
        </c:scaling>
        <c:delete val="1"/>
        <c:axPos val="b"/>
        <c:numFmt formatCode="ge" sourceLinked="1"/>
        <c:majorTickMark val="none"/>
        <c:minorTickMark val="none"/>
        <c:tickLblPos val="none"/>
        <c:crossAx val="138082176"/>
        <c:crosses val="autoZero"/>
        <c:auto val="1"/>
        <c:lblOffset val="100"/>
        <c:baseTimeUnit val="years"/>
      </c:dateAx>
      <c:valAx>
        <c:axId val="13808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20.7</c:v>
                </c:pt>
                <c:pt idx="2">
                  <c:v>20.2</c:v>
                </c:pt>
                <c:pt idx="3">
                  <c:v>20.399999999999999</c:v>
                </c:pt>
                <c:pt idx="4">
                  <c:v>19.3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141056"/>
        <c:axId val="1381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141056"/>
        <c:axId val="138163712"/>
      </c:lineChart>
      <c:dateAx>
        <c:axId val="138141056"/>
        <c:scaling>
          <c:orientation val="minMax"/>
        </c:scaling>
        <c:delete val="1"/>
        <c:axPos val="b"/>
        <c:numFmt formatCode="ge" sourceLinked="1"/>
        <c:majorTickMark val="none"/>
        <c:minorTickMark val="none"/>
        <c:tickLblPos val="none"/>
        <c:crossAx val="138163712"/>
        <c:crosses val="autoZero"/>
        <c:auto val="1"/>
        <c:lblOffset val="100"/>
        <c:baseTimeUnit val="years"/>
      </c:dateAx>
      <c:valAx>
        <c:axId val="13816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53.7</c:v>
                </c:pt>
                <c:pt idx="1">
                  <c:v>55.7</c:v>
                </c:pt>
                <c:pt idx="2">
                  <c:v>55.6</c:v>
                </c:pt>
                <c:pt idx="3">
                  <c:v>53.6</c:v>
                </c:pt>
                <c:pt idx="4">
                  <c:v>52.4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202112"/>
        <c:axId val="1383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202112"/>
        <c:axId val="138351744"/>
      </c:lineChart>
      <c:dateAx>
        <c:axId val="138202112"/>
        <c:scaling>
          <c:orientation val="minMax"/>
        </c:scaling>
        <c:delete val="1"/>
        <c:axPos val="b"/>
        <c:numFmt formatCode="ge" sourceLinked="1"/>
        <c:majorTickMark val="none"/>
        <c:minorTickMark val="none"/>
        <c:tickLblPos val="none"/>
        <c:crossAx val="138351744"/>
        <c:crosses val="autoZero"/>
        <c:auto val="1"/>
        <c:lblOffset val="100"/>
        <c:baseTimeUnit val="years"/>
      </c:dateAx>
      <c:valAx>
        <c:axId val="13835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2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47" zoomScale="70" zoomScaleNormal="70" zoomScaleSheetLayoutView="70" workbookViewId="0">
      <selection activeCell="NJ49" sqref="NJ49:NX65"/>
    </sheetView>
  </sheetViews>
  <sheetFormatPr defaultColWidth="2.59765625" defaultRowHeight="12.9" x14ac:dyDescent="0.2"/>
  <cols>
    <col min="1" max="1" width="2" style="3" customWidth="1"/>
    <col min="2" max="2" width="0.8984375" style="3" customWidth="1"/>
    <col min="3" max="372" width="0.59765625" style="3" customWidth="1"/>
    <col min="373" max="373" width="2.19921875" style="3" customWidth="1"/>
    <col min="374" max="388" width="3" style="3" customWidth="1"/>
    <col min="389" max="16384" width="2.59765625" style="3"/>
  </cols>
  <sheetData>
    <row r="1" spans="1:388" ht="17.2"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8000000000000007"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8000000000000007"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8000000000000007"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8000000000000007"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8" customHeight="1" x14ac:dyDescent="0.2">
      <c r="A6" s="2"/>
      <c r="B6" s="80" t="str">
        <f>データ!H6</f>
        <v>愛知県新城市　新城市民病院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8"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8"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8"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8"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8"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8" customHeight="1" x14ac:dyDescent="0.2">
      <c r="A12" s="2"/>
      <c r="B12" s="84">
        <f>データ!U6</f>
        <v>47954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24006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 customHeight="1" x14ac:dyDescent="0.25">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8000000000000007"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7"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7"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7"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7"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7"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7"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7"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7"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7"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7"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7"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7"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7"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7"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7"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7"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7" customHeight="1" x14ac:dyDescent="0.2">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7" customHeight="1" x14ac:dyDescent="0.2">
      <c r="A33" s="2"/>
      <c r="B33" s="26"/>
      <c r="D33" s="6"/>
      <c r="E33" s="6"/>
      <c r="F33" s="6"/>
      <c r="G33" s="131" t="s">
        <v>37</v>
      </c>
      <c r="H33" s="131"/>
      <c r="I33" s="131"/>
      <c r="J33" s="131"/>
      <c r="K33" s="131"/>
      <c r="L33" s="131"/>
      <c r="M33" s="131"/>
      <c r="N33" s="131"/>
      <c r="O33" s="131"/>
      <c r="P33" s="128">
        <f>データ!AH7</f>
        <v>101.7</v>
      </c>
      <c r="Q33" s="129"/>
      <c r="R33" s="129"/>
      <c r="S33" s="129"/>
      <c r="T33" s="129"/>
      <c r="U33" s="129"/>
      <c r="V33" s="129"/>
      <c r="W33" s="129"/>
      <c r="X33" s="129"/>
      <c r="Y33" s="129"/>
      <c r="Z33" s="129"/>
      <c r="AA33" s="129"/>
      <c r="AB33" s="129"/>
      <c r="AC33" s="129"/>
      <c r="AD33" s="130"/>
      <c r="AE33" s="128">
        <f>データ!AI7</f>
        <v>99.4</v>
      </c>
      <c r="AF33" s="129"/>
      <c r="AG33" s="129"/>
      <c r="AH33" s="129"/>
      <c r="AI33" s="129"/>
      <c r="AJ33" s="129"/>
      <c r="AK33" s="129"/>
      <c r="AL33" s="129"/>
      <c r="AM33" s="129"/>
      <c r="AN33" s="129"/>
      <c r="AO33" s="129"/>
      <c r="AP33" s="129"/>
      <c r="AQ33" s="129"/>
      <c r="AR33" s="129"/>
      <c r="AS33" s="130"/>
      <c r="AT33" s="128">
        <f>データ!AJ7</f>
        <v>100.1</v>
      </c>
      <c r="AU33" s="129"/>
      <c r="AV33" s="129"/>
      <c r="AW33" s="129"/>
      <c r="AX33" s="129"/>
      <c r="AY33" s="129"/>
      <c r="AZ33" s="129"/>
      <c r="BA33" s="129"/>
      <c r="BB33" s="129"/>
      <c r="BC33" s="129"/>
      <c r="BD33" s="129"/>
      <c r="BE33" s="129"/>
      <c r="BF33" s="129"/>
      <c r="BG33" s="129"/>
      <c r="BH33" s="130"/>
      <c r="BI33" s="128">
        <f>データ!AK7</f>
        <v>103.6</v>
      </c>
      <c r="BJ33" s="129"/>
      <c r="BK33" s="129"/>
      <c r="BL33" s="129"/>
      <c r="BM33" s="129"/>
      <c r="BN33" s="129"/>
      <c r="BO33" s="129"/>
      <c r="BP33" s="129"/>
      <c r="BQ33" s="129"/>
      <c r="BR33" s="129"/>
      <c r="BS33" s="129"/>
      <c r="BT33" s="129"/>
      <c r="BU33" s="129"/>
      <c r="BV33" s="129"/>
      <c r="BW33" s="130"/>
      <c r="BX33" s="128">
        <f>データ!AL7</f>
        <v>105.6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96.3</v>
      </c>
      <c r="DE33" s="129"/>
      <c r="DF33" s="129"/>
      <c r="DG33" s="129"/>
      <c r="DH33" s="129"/>
      <c r="DI33" s="129"/>
      <c r="DJ33" s="129"/>
      <c r="DK33" s="129"/>
      <c r="DL33" s="129"/>
      <c r="DM33" s="129"/>
      <c r="DN33" s="129"/>
      <c r="DO33" s="129"/>
      <c r="DP33" s="129"/>
      <c r="DQ33" s="129"/>
      <c r="DR33" s="130"/>
      <c r="DS33" s="128">
        <f>データ!AT7</f>
        <v>93.4</v>
      </c>
      <c r="DT33" s="129"/>
      <c r="DU33" s="129"/>
      <c r="DV33" s="129"/>
      <c r="DW33" s="129"/>
      <c r="DX33" s="129"/>
      <c r="DY33" s="129"/>
      <c r="DZ33" s="129"/>
      <c r="EA33" s="129"/>
      <c r="EB33" s="129"/>
      <c r="EC33" s="129"/>
      <c r="ED33" s="129"/>
      <c r="EE33" s="129"/>
      <c r="EF33" s="129"/>
      <c r="EG33" s="130"/>
      <c r="EH33" s="128">
        <f>データ!AU7</f>
        <v>91.7</v>
      </c>
      <c r="EI33" s="129"/>
      <c r="EJ33" s="129"/>
      <c r="EK33" s="129"/>
      <c r="EL33" s="129"/>
      <c r="EM33" s="129"/>
      <c r="EN33" s="129"/>
      <c r="EO33" s="129"/>
      <c r="EP33" s="129"/>
      <c r="EQ33" s="129"/>
      <c r="ER33" s="129"/>
      <c r="ES33" s="129"/>
      <c r="ET33" s="129"/>
      <c r="EU33" s="129"/>
      <c r="EV33" s="130"/>
      <c r="EW33" s="128">
        <f>データ!AV7</f>
        <v>95.2</v>
      </c>
      <c r="EX33" s="129"/>
      <c r="EY33" s="129"/>
      <c r="EZ33" s="129"/>
      <c r="FA33" s="129"/>
      <c r="FB33" s="129"/>
      <c r="FC33" s="129"/>
      <c r="FD33" s="129"/>
      <c r="FE33" s="129"/>
      <c r="FF33" s="129"/>
      <c r="FG33" s="129"/>
      <c r="FH33" s="129"/>
      <c r="FI33" s="129"/>
      <c r="FJ33" s="129"/>
      <c r="FK33" s="130"/>
      <c r="FL33" s="128">
        <f>データ!AW7</f>
        <v>97.7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99.4</v>
      </c>
      <c r="GS33" s="129"/>
      <c r="GT33" s="129"/>
      <c r="GU33" s="129"/>
      <c r="GV33" s="129"/>
      <c r="GW33" s="129"/>
      <c r="GX33" s="129"/>
      <c r="GY33" s="129"/>
      <c r="GZ33" s="129"/>
      <c r="HA33" s="129"/>
      <c r="HB33" s="129"/>
      <c r="HC33" s="129"/>
      <c r="HD33" s="129"/>
      <c r="HE33" s="129"/>
      <c r="HF33" s="130"/>
      <c r="HG33" s="128">
        <f>データ!BE7</f>
        <v>98.7</v>
      </c>
      <c r="HH33" s="129"/>
      <c r="HI33" s="129"/>
      <c r="HJ33" s="129"/>
      <c r="HK33" s="129"/>
      <c r="HL33" s="129"/>
      <c r="HM33" s="129"/>
      <c r="HN33" s="129"/>
      <c r="HO33" s="129"/>
      <c r="HP33" s="129"/>
      <c r="HQ33" s="129"/>
      <c r="HR33" s="129"/>
      <c r="HS33" s="129"/>
      <c r="HT33" s="129"/>
      <c r="HU33" s="130"/>
      <c r="HV33" s="128">
        <f>データ!BF7</f>
        <v>124.6</v>
      </c>
      <c r="HW33" s="129"/>
      <c r="HX33" s="129"/>
      <c r="HY33" s="129"/>
      <c r="HZ33" s="129"/>
      <c r="IA33" s="129"/>
      <c r="IB33" s="129"/>
      <c r="IC33" s="129"/>
      <c r="ID33" s="129"/>
      <c r="IE33" s="129"/>
      <c r="IF33" s="129"/>
      <c r="IG33" s="129"/>
      <c r="IH33" s="129"/>
      <c r="II33" s="129"/>
      <c r="IJ33" s="130"/>
      <c r="IK33" s="128">
        <f>データ!BG7</f>
        <v>111</v>
      </c>
      <c r="IL33" s="129"/>
      <c r="IM33" s="129"/>
      <c r="IN33" s="129"/>
      <c r="IO33" s="129"/>
      <c r="IP33" s="129"/>
      <c r="IQ33" s="129"/>
      <c r="IR33" s="129"/>
      <c r="IS33" s="129"/>
      <c r="IT33" s="129"/>
      <c r="IU33" s="129"/>
      <c r="IV33" s="129"/>
      <c r="IW33" s="129"/>
      <c r="IX33" s="129"/>
      <c r="IY33" s="130"/>
      <c r="IZ33" s="128">
        <f>データ!BH7</f>
        <v>97.9</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59.4</v>
      </c>
      <c r="KG33" s="129"/>
      <c r="KH33" s="129"/>
      <c r="KI33" s="129"/>
      <c r="KJ33" s="129"/>
      <c r="KK33" s="129"/>
      <c r="KL33" s="129"/>
      <c r="KM33" s="129"/>
      <c r="KN33" s="129"/>
      <c r="KO33" s="129"/>
      <c r="KP33" s="129"/>
      <c r="KQ33" s="129"/>
      <c r="KR33" s="129"/>
      <c r="KS33" s="129"/>
      <c r="KT33" s="130"/>
      <c r="KU33" s="128">
        <f>データ!BP7</f>
        <v>58.3</v>
      </c>
      <c r="KV33" s="129"/>
      <c r="KW33" s="129"/>
      <c r="KX33" s="129"/>
      <c r="KY33" s="129"/>
      <c r="KZ33" s="129"/>
      <c r="LA33" s="129"/>
      <c r="LB33" s="129"/>
      <c r="LC33" s="129"/>
      <c r="LD33" s="129"/>
      <c r="LE33" s="129"/>
      <c r="LF33" s="129"/>
      <c r="LG33" s="129"/>
      <c r="LH33" s="129"/>
      <c r="LI33" s="130"/>
      <c r="LJ33" s="128">
        <f>データ!BQ7</f>
        <v>51.3</v>
      </c>
      <c r="LK33" s="129"/>
      <c r="LL33" s="129"/>
      <c r="LM33" s="129"/>
      <c r="LN33" s="129"/>
      <c r="LO33" s="129"/>
      <c r="LP33" s="129"/>
      <c r="LQ33" s="129"/>
      <c r="LR33" s="129"/>
      <c r="LS33" s="129"/>
      <c r="LT33" s="129"/>
      <c r="LU33" s="129"/>
      <c r="LV33" s="129"/>
      <c r="LW33" s="129"/>
      <c r="LX33" s="130"/>
      <c r="LY33" s="128">
        <f>データ!BR7</f>
        <v>49.3</v>
      </c>
      <c r="LZ33" s="129"/>
      <c r="MA33" s="129"/>
      <c r="MB33" s="129"/>
      <c r="MC33" s="129"/>
      <c r="MD33" s="129"/>
      <c r="ME33" s="129"/>
      <c r="MF33" s="129"/>
      <c r="MG33" s="129"/>
      <c r="MH33" s="129"/>
      <c r="MI33" s="129"/>
      <c r="MJ33" s="129"/>
      <c r="MK33" s="129"/>
      <c r="ML33" s="129"/>
      <c r="MM33" s="130"/>
      <c r="MN33" s="128">
        <f>データ!BS7</f>
        <v>52</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7" customHeight="1" x14ac:dyDescent="0.2">
      <c r="A34" s="2"/>
      <c r="B34" s="26"/>
      <c r="D34" s="6"/>
      <c r="E34" s="6"/>
      <c r="F34" s="6"/>
      <c r="G34" s="131" t="s">
        <v>38</v>
      </c>
      <c r="H34" s="131"/>
      <c r="I34" s="131"/>
      <c r="J34" s="131"/>
      <c r="K34" s="131"/>
      <c r="L34" s="131"/>
      <c r="M34" s="131"/>
      <c r="N34" s="131"/>
      <c r="O34" s="131"/>
      <c r="P34" s="128">
        <f>データ!AM7</f>
        <v>98.6</v>
      </c>
      <c r="Q34" s="129"/>
      <c r="R34" s="129"/>
      <c r="S34" s="129"/>
      <c r="T34" s="129"/>
      <c r="U34" s="129"/>
      <c r="V34" s="129"/>
      <c r="W34" s="129"/>
      <c r="X34" s="129"/>
      <c r="Y34" s="129"/>
      <c r="Z34" s="129"/>
      <c r="AA34" s="129"/>
      <c r="AB34" s="129"/>
      <c r="AC34" s="129"/>
      <c r="AD34" s="130"/>
      <c r="AE34" s="128">
        <f>データ!AN7</f>
        <v>98.1</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89.6</v>
      </c>
      <c r="DE34" s="129"/>
      <c r="DF34" s="129"/>
      <c r="DG34" s="129"/>
      <c r="DH34" s="129"/>
      <c r="DI34" s="129"/>
      <c r="DJ34" s="129"/>
      <c r="DK34" s="129"/>
      <c r="DL34" s="129"/>
      <c r="DM34" s="129"/>
      <c r="DN34" s="129"/>
      <c r="DO34" s="129"/>
      <c r="DP34" s="129"/>
      <c r="DQ34" s="129"/>
      <c r="DR34" s="130"/>
      <c r="DS34" s="128">
        <f>データ!AY7</f>
        <v>89.6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99.7</v>
      </c>
      <c r="GS34" s="129"/>
      <c r="GT34" s="129"/>
      <c r="GU34" s="129"/>
      <c r="GV34" s="129"/>
      <c r="GW34" s="129"/>
      <c r="GX34" s="129"/>
      <c r="GY34" s="129"/>
      <c r="GZ34" s="129"/>
      <c r="HA34" s="129"/>
      <c r="HB34" s="129"/>
      <c r="HC34" s="129"/>
      <c r="HD34" s="129"/>
      <c r="HE34" s="129"/>
      <c r="HF34" s="130"/>
      <c r="HG34" s="128">
        <f>データ!BJ7</f>
        <v>103.1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69.2</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7"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7" customHeight="1" x14ac:dyDescent="0.2">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7" customHeight="1" x14ac:dyDescent="0.2">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7"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7"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7"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7"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7"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7"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7"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7"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7"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7"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7"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7"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7"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7"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7"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7"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7" customHeight="1" x14ac:dyDescent="0.2">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7" customHeight="1" x14ac:dyDescent="0.2">
      <c r="A55" s="2"/>
      <c r="B55" s="26"/>
      <c r="C55" s="6"/>
      <c r="D55" s="6"/>
      <c r="E55" s="6"/>
      <c r="F55" s="6"/>
      <c r="G55" s="131" t="s">
        <v>37</v>
      </c>
      <c r="H55" s="131"/>
      <c r="I55" s="131"/>
      <c r="J55" s="131"/>
      <c r="K55" s="131"/>
      <c r="L55" s="131"/>
      <c r="M55" s="131"/>
      <c r="N55" s="131"/>
      <c r="O55" s="131"/>
      <c r="P55" s="132">
        <f>データ!BZ7</f>
        <v>39411</v>
      </c>
      <c r="Q55" s="133"/>
      <c r="R55" s="133"/>
      <c r="S55" s="133"/>
      <c r="T55" s="133"/>
      <c r="U55" s="133"/>
      <c r="V55" s="133"/>
      <c r="W55" s="133"/>
      <c r="X55" s="133"/>
      <c r="Y55" s="133"/>
      <c r="Z55" s="133"/>
      <c r="AA55" s="133"/>
      <c r="AB55" s="133"/>
      <c r="AC55" s="133"/>
      <c r="AD55" s="134"/>
      <c r="AE55" s="132">
        <f>データ!CA7</f>
        <v>40013</v>
      </c>
      <c r="AF55" s="133"/>
      <c r="AG55" s="133"/>
      <c r="AH55" s="133"/>
      <c r="AI55" s="133"/>
      <c r="AJ55" s="133"/>
      <c r="AK55" s="133"/>
      <c r="AL55" s="133"/>
      <c r="AM55" s="133"/>
      <c r="AN55" s="133"/>
      <c r="AO55" s="133"/>
      <c r="AP55" s="133"/>
      <c r="AQ55" s="133"/>
      <c r="AR55" s="133"/>
      <c r="AS55" s="134"/>
      <c r="AT55" s="132">
        <f>データ!CB7</f>
        <v>39954</v>
      </c>
      <c r="AU55" s="133"/>
      <c r="AV55" s="133"/>
      <c r="AW55" s="133"/>
      <c r="AX55" s="133"/>
      <c r="AY55" s="133"/>
      <c r="AZ55" s="133"/>
      <c r="BA55" s="133"/>
      <c r="BB55" s="133"/>
      <c r="BC55" s="133"/>
      <c r="BD55" s="133"/>
      <c r="BE55" s="133"/>
      <c r="BF55" s="133"/>
      <c r="BG55" s="133"/>
      <c r="BH55" s="134"/>
      <c r="BI55" s="132">
        <f>データ!CC7</f>
        <v>40702</v>
      </c>
      <c r="BJ55" s="133"/>
      <c r="BK55" s="133"/>
      <c r="BL55" s="133"/>
      <c r="BM55" s="133"/>
      <c r="BN55" s="133"/>
      <c r="BO55" s="133"/>
      <c r="BP55" s="133"/>
      <c r="BQ55" s="133"/>
      <c r="BR55" s="133"/>
      <c r="BS55" s="133"/>
      <c r="BT55" s="133"/>
      <c r="BU55" s="133"/>
      <c r="BV55" s="133"/>
      <c r="BW55" s="134"/>
      <c r="BX55" s="132">
        <f>データ!CD7</f>
        <v>40887</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12494</v>
      </c>
      <c r="DE55" s="133"/>
      <c r="DF55" s="133"/>
      <c r="DG55" s="133"/>
      <c r="DH55" s="133"/>
      <c r="DI55" s="133"/>
      <c r="DJ55" s="133"/>
      <c r="DK55" s="133"/>
      <c r="DL55" s="133"/>
      <c r="DM55" s="133"/>
      <c r="DN55" s="133"/>
      <c r="DO55" s="133"/>
      <c r="DP55" s="133"/>
      <c r="DQ55" s="133"/>
      <c r="DR55" s="134"/>
      <c r="DS55" s="132">
        <f>データ!CL7</f>
        <v>13355</v>
      </c>
      <c r="DT55" s="133"/>
      <c r="DU55" s="133"/>
      <c r="DV55" s="133"/>
      <c r="DW55" s="133"/>
      <c r="DX55" s="133"/>
      <c r="DY55" s="133"/>
      <c r="DZ55" s="133"/>
      <c r="EA55" s="133"/>
      <c r="EB55" s="133"/>
      <c r="EC55" s="133"/>
      <c r="ED55" s="133"/>
      <c r="EE55" s="133"/>
      <c r="EF55" s="133"/>
      <c r="EG55" s="134"/>
      <c r="EH55" s="132">
        <f>データ!CM7</f>
        <v>14410</v>
      </c>
      <c r="EI55" s="133"/>
      <c r="EJ55" s="133"/>
      <c r="EK55" s="133"/>
      <c r="EL55" s="133"/>
      <c r="EM55" s="133"/>
      <c r="EN55" s="133"/>
      <c r="EO55" s="133"/>
      <c r="EP55" s="133"/>
      <c r="EQ55" s="133"/>
      <c r="ER55" s="133"/>
      <c r="ES55" s="133"/>
      <c r="ET55" s="133"/>
      <c r="EU55" s="133"/>
      <c r="EV55" s="134"/>
      <c r="EW55" s="132">
        <f>データ!CN7</f>
        <v>15761</v>
      </c>
      <c r="EX55" s="133"/>
      <c r="EY55" s="133"/>
      <c r="EZ55" s="133"/>
      <c r="FA55" s="133"/>
      <c r="FB55" s="133"/>
      <c r="FC55" s="133"/>
      <c r="FD55" s="133"/>
      <c r="FE55" s="133"/>
      <c r="FF55" s="133"/>
      <c r="FG55" s="133"/>
      <c r="FH55" s="133"/>
      <c r="FI55" s="133"/>
      <c r="FJ55" s="133"/>
      <c r="FK55" s="134"/>
      <c r="FL55" s="132">
        <f>データ!CO7</f>
        <v>16331</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53.7</v>
      </c>
      <c r="GS55" s="129"/>
      <c r="GT55" s="129"/>
      <c r="GU55" s="129"/>
      <c r="GV55" s="129"/>
      <c r="GW55" s="129"/>
      <c r="GX55" s="129"/>
      <c r="GY55" s="129"/>
      <c r="GZ55" s="129"/>
      <c r="HA55" s="129"/>
      <c r="HB55" s="129"/>
      <c r="HC55" s="129"/>
      <c r="HD55" s="129"/>
      <c r="HE55" s="129"/>
      <c r="HF55" s="130"/>
      <c r="HG55" s="128">
        <f>データ!CW7</f>
        <v>55.7</v>
      </c>
      <c r="HH55" s="129"/>
      <c r="HI55" s="129"/>
      <c r="HJ55" s="129"/>
      <c r="HK55" s="129"/>
      <c r="HL55" s="129"/>
      <c r="HM55" s="129"/>
      <c r="HN55" s="129"/>
      <c r="HO55" s="129"/>
      <c r="HP55" s="129"/>
      <c r="HQ55" s="129"/>
      <c r="HR55" s="129"/>
      <c r="HS55" s="129"/>
      <c r="HT55" s="129"/>
      <c r="HU55" s="130"/>
      <c r="HV55" s="128">
        <f>データ!CX7</f>
        <v>55.6</v>
      </c>
      <c r="HW55" s="129"/>
      <c r="HX55" s="129"/>
      <c r="HY55" s="129"/>
      <c r="HZ55" s="129"/>
      <c r="IA55" s="129"/>
      <c r="IB55" s="129"/>
      <c r="IC55" s="129"/>
      <c r="ID55" s="129"/>
      <c r="IE55" s="129"/>
      <c r="IF55" s="129"/>
      <c r="IG55" s="129"/>
      <c r="IH55" s="129"/>
      <c r="II55" s="129"/>
      <c r="IJ55" s="130"/>
      <c r="IK55" s="128">
        <f>データ!CY7</f>
        <v>53.6</v>
      </c>
      <c r="IL55" s="129"/>
      <c r="IM55" s="129"/>
      <c r="IN55" s="129"/>
      <c r="IO55" s="129"/>
      <c r="IP55" s="129"/>
      <c r="IQ55" s="129"/>
      <c r="IR55" s="129"/>
      <c r="IS55" s="129"/>
      <c r="IT55" s="129"/>
      <c r="IU55" s="129"/>
      <c r="IV55" s="129"/>
      <c r="IW55" s="129"/>
      <c r="IX55" s="129"/>
      <c r="IY55" s="130"/>
      <c r="IZ55" s="128">
        <f>データ!CZ7</f>
        <v>52.4</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20.2</v>
      </c>
      <c r="KG55" s="129"/>
      <c r="KH55" s="129"/>
      <c r="KI55" s="129"/>
      <c r="KJ55" s="129"/>
      <c r="KK55" s="129"/>
      <c r="KL55" s="129"/>
      <c r="KM55" s="129"/>
      <c r="KN55" s="129"/>
      <c r="KO55" s="129"/>
      <c r="KP55" s="129"/>
      <c r="KQ55" s="129"/>
      <c r="KR55" s="129"/>
      <c r="KS55" s="129"/>
      <c r="KT55" s="130"/>
      <c r="KU55" s="128">
        <f>データ!DH7</f>
        <v>20.7</v>
      </c>
      <c r="KV55" s="129"/>
      <c r="KW55" s="129"/>
      <c r="KX55" s="129"/>
      <c r="KY55" s="129"/>
      <c r="KZ55" s="129"/>
      <c r="LA55" s="129"/>
      <c r="LB55" s="129"/>
      <c r="LC55" s="129"/>
      <c r="LD55" s="129"/>
      <c r="LE55" s="129"/>
      <c r="LF55" s="129"/>
      <c r="LG55" s="129"/>
      <c r="LH55" s="129"/>
      <c r="LI55" s="130"/>
      <c r="LJ55" s="128">
        <f>データ!DI7</f>
        <v>20.2</v>
      </c>
      <c r="LK55" s="129"/>
      <c r="LL55" s="129"/>
      <c r="LM55" s="129"/>
      <c r="LN55" s="129"/>
      <c r="LO55" s="129"/>
      <c r="LP55" s="129"/>
      <c r="LQ55" s="129"/>
      <c r="LR55" s="129"/>
      <c r="LS55" s="129"/>
      <c r="LT55" s="129"/>
      <c r="LU55" s="129"/>
      <c r="LV55" s="129"/>
      <c r="LW55" s="129"/>
      <c r="LX55" s="130"/>
      <c r="LY55" s="128">
        <f>データ!DJ7</f>
        <v>20.399999999999999</v>
      </c>
      <c r="LZ55" s="129"/>
      <c r="MA55" s="129"/>
      <c r="MB55" s="129"/>
      <c r="MC55" s="129"/>
      <c r="MD55" s="129"/>
      <c r="ME55" s="129"/>
      <c r="MF55" s="129"/>
      <c r="MG55" s="129"/>
      <c r="MH55" s="129"/>
      <c r="MI55" s="129"/>
      <c r="MJ55" s="129"/>
      <c r="MK55" s="129"/>
      <c r="ML55" s="129"/>
      <c r="MM55" s="130"/>
      <c r="MN55" s="128">
        <f>データ!DK7</f>
        <v>19.3</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7" customHeight="1" x14ac:dyDescent="0.2">
      <c r="A56" s="2"/>
      <c r="B56" s="26"/>
      <c r="C56" s="6"/>
      <c r="D56" s="6"/>
      <c r="E56" s="6"/>
      <c r="F56" s="6"/>
      <c r="G56" s="131" t="s">
        <v>38</v>
      </c>
      <c r="H56" s="131"/>
      <c r="I56" s="131"/>
      <c r="J56" s="131"/>
      <c r="K56" s="131"/>
      <c r="L56" s="131"/>
      <c r="M56" s="131"/>
      <c r="N56" s="131"/>
      <c r="O56" s="131"/>
      <c r="P56" s="132">
        <f>データ!CE7</f>
        <v>43624</v>
      </c>
      <c r="Q56" s="133"/>
      <c r="R56" s="133"/>
      <c r="S56" s="133"/>
      <c r="T56" s="133"/>
      <c r="U56" s="133"/>
      <c r="V56" s="133"/>
      <c r="W56" s="133"/>
      <c r="X56" s="133"/>
      <c r="Y56" s="133"/>
      <c r="Z56" s="133"/>
      <c r="AA56" s="133"/>
      <c r="AB56" s="133"/>
      <c r="AC56" s="133"/>
      <c r="AD56" s="134"/>
      <c r="AE56" s="132">
        <f>データ!CF7</f>
        <v>43981</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10842</v>
      </c>
      <c r="DE56" s="133"/>
      <c r="DF56" s="133"/>
      <c r="DG56" s="133"/>
      <c r="DH56" s="133"/>
      <c r="DI56" s="133"/>
      <c r="DJ56" s="133"/>
      <c r="DK56" s="133"/>
      <c r="DL56" s="133"/>
      <c r="DM56" s="133"/>
      <c r="DN56" s="133"/>
      <c r="DO56" s="133"/>
      <c r="DP56" s="133"/>
      <c r="DQ56" s="133"/>
      <c r="DR56" s="134"/>
      <c r="DS56" s="132">
        <f>データ!CQ7</f>
        <v>11009</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56.7</v>
      </c>
      <c r="GS56" s="129"/>
      <c r="GT56" s="129"/>
      <c r="GU56" s="129"/>
      <c r="GV56" s="129"/>
      <c r="GW56" s="129"/>
      <c r="GX56" s="129"/>
      <c r="GY56" s="129"/>
      <c r="GZ56" s="129"/>
      <c r="HA56" s="129"/>
      <c r="HB56" s="129"/>
      <c r="HC56" s="129"/>
      <c r="HD56" s="129"/>
      <c r="HE56" s="129"/>
      <c r="HF56" s="130"/>
      <c r="HG56" s="128">
        <f>データ!DB7</f>
        <v>56.5</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22.3</v>
      </c>
      <c r="KG56" s="129"/>
      <c r="KH56" s="129"/>
      <c r="KI56" s="129"/>
      <c r="KJ56" s="129"/>
      <c r="KK56" s="129"/>
      <c r="KL56" s="129"/>
      <c r="KM56" s="129"/>
      <c r="KN56" s="129"/>
      <c r="KO56" s="129"/>
      <c r="KP56" s="129"/>
      <c r="KQ56" s="129"/>
      <c r="KR56" s="129"/>
      <c r="KS56" s="129"/>
      <c r="KT56" s="130"/>
      <c r="KU56" s="128">
        <f>データ!DM7</f>
        <v>22</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7"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7" customHeight="1" x14ac:dyDescent="0.2">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7" customHeight="1" x14ac:dyDescent="0.2">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7"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7"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7"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7"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7"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7"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7"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7"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7"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7"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7"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7"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7"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7"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7"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7"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7"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7"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7" customHeight="1" x14ac:dyDescent="0.2">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7" customHeight="1" x14ac:dyDescent="0.2">
      <c r="A79" s="2"/>
      <c r="B79" s="26"/>
      <c r="C79" s="6"/>
      <c r="D79" s="6"/>
      <c r="E79" s="6"/>
      <c r="F79" s="6"/>
      <c r="G79" s="36"/>
      <c r="H79" s="36"/>
      <c r="I79" s="40"/>
      <c r="J79" s="139" t="s">
        <v>37</v>
      </c>
      <c r="K79" s="140"/>
      <c r="L79" s="140"/>
      <c r="M79" s="140"/>
      <c r="N79" s="140"/>
      <c r="O79" s="140"/>
      <c r="P79" s="140"/>
      <c r="Q79" s="140"/>
      <c r="R79" s="140"/>
      <c r="S79" s="140"/>
      <c r="T79" s="141"/>
      <c r="U79" s="142">
        <f>データ!DR7</f>
        <v>67.8</v>
      </c>
      <c r="V79" s="142"/>
      <c r="W79" s="142"/>
      <c r="X79" s="142"/>
      <c r="Y79" s="142"/>
      <c r="Z79" s="142"/>
      <c r="AA79" s="142"/>
      <c r="AB79" s="142"/>
      <c r="AC79" s="142"/>
      <c r="AD79" s="142"/>
      <c r="AE79" s="142"/>
      <c r="AF79" s="142"/>
      <c r="AG79" s="142"/>
      <c r="AH79" s="142"/>
      <c r="AI79" s="142"/>
      <c r="AJ79" s="142"/>
      <c r="AK79" s="142"/>
      <c r="AL79" s="142"/>
      <c r="AM79" s="142"/>
      <c r="AN79" s="142">
        <f>データ!DS7</f>
        <v>69.3</v>
      </c>
      <c r="AO79" s="142"/>
      <c r="AP79" s="142"/>
      <c r="AQ79" s="142"/>
      <c r="AR79" s="142"/>
      <c r="AS79" s="142"/>
      <c r="AT79" s="142"/>
      <c r="AU79" s="142"/>
      <c r="AV79" s="142"/>
      <c r="AW79" s="142"/>
      <c r="AX79" s="142"/>
      <c r="AY79" s="142"/>
      <c r="AZ79" s="142"/>
      <c r="BA79" s="142"/>
      <c r="BB79" s="142"/>
      <c r="BC79" s="142"/>
      <c r="BD79" s="142"/>
      <c r="BE79" s="142"/>
      <c r="BF79" s="142"/>
      <c r="BG79" s="142">
        <f>データ!DT7</f>
        <v>71</v>
      </c>
      <c r="BH79" s="142"/>
      <c r="BI79" s="142"/>
      <c r="BJ79" s="142"/>
      <c r="BK79" s="142"/>
      <c r="BL79" s="142"/>
      <c r="BM79" s="142"/>
      <c r="BN79" s="142"/>
      <c r="BO79" s="142"/>
      <c r="BP79" s="142"/>
      <c r="BQ79" s="142"/>
      <c r="BR79" s="142"/>
      <c r="BS79" s="142"/>
      <c r="BT79" s="142"/>
      <c r="BU79" s="142"/>
      <c r="BV79" s="142"/>
      <c r="BW79" s="142"/>
      <c r="BX79" s="142"/>
      <c r="BY79" s="142"/>
      <c r="BZ79" s="142">
        <f>データ!DU7</f>
        <v>72.7</v>
      </c>
      <c r="CA79" s="142"/>
      <c r="CB79" s="142"/>
      <c r="CC79" s="142"/>
      <c r="CD79" s="142"/>
      <c r="CE79" s="142"/>
      <c r="CF79" s="142"/>
      <c r="CG79" s="142"/>
      <c r="CH79" s="142"/>
      <c r="CI79" s="142"/>
      <c r="CJ79" s="142"/>
      <c r="CK79" s="142"/>
      <c r="CL79" s="142"/>
      <c r="CM79" s="142"/>
      <c r="CN79" s="142"/>
      <c r="CO79" s="142"/>
      <c r="CP79" s="142"/>
      <c r="CQ79" s="142"/>
      <c r="CR79" s="142"/>
      <c r="CS79" s="142">
        <f>データ!DV7</f>
        <v>74.3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69.5</v>
      </c>
      <c r="EP79" s="142"/>
      <c r="EQ79" s="142"/>
      <c r="ER79" s="142"/>
      <c r="ES79" s="142"/>
      <c r="ET79" s="142"/>
      <c r="EU79" s="142"/>
      <c r="EV79" s="142"/>
      <c r="EW79" s="142"/>
      <c r="EX79" s="142"/>
      <c r="EY79" s="142"/>
      <c r="EZ79" s="142"/>
      <c r="FA79" s="142"/>
      <c r="FB79" s="142"/>
      <c r="FC79" s="142"/>
      <c r="FD79" s="142"/>
      <c r="FE79" s="142"/>
      <c r="FF79" s="142"/>
      <c r="FG79" s="142"/>
      <c r="FH79" s="142">
        <f>データ!ED7</f>
        <v>72.5</v>
      </c>
      <c r="FI79" s="142"/>
      <c r="FJ79" s="142"/>
      <c r="FK79" s="142"/>
      <c r="FL79" s="142"/>
      <c r="FM79" s="142"/>
      <c r="FN79" s="142"/>
      <c r="FO79" s="142"/>
      <c r="FP79" s="142"/>
      <c r="FQ79" s="142"/>
      <c r="FR79" s="142"/>
      <c r="FS79" s="142"/>
      <c r="FT79" s="142"/>
      <c r="FU79" s="142"/>
      <c r="FV79" s="142"/>
      <c r="FW79" s="142"/>
      <c r="FX79" s="142"/>
      <c r="FY79" s="142"/>
      <c r="FZ79" s="142"/>
      <c r="GA79" s="142">
        <f>データ!EE7</f>
        <v>76.5</v>
      </c>
      <c r="GB79" s="142"/>
      <c r="GC79" s="142"/>
      <c r="GD79" s="142"/>
      <c r="GE79" s="142"/>
      <c r="GF79" s="142"/>
      <c r="GG79" s="142"/>
      <c r="GH79" s="142"/>
      <c r="GI79" s="142"/>
      <c r="GJ79" s="142"/>
      <c r="GK79" s="142"/>
      <c r="GL79" s="142"/>
      <c r="GM79" s="142"/>
      <c r="GN79" s="142"/>
      <c r="GO79" s="142"/>
      <c r="GP79" s="142"/>
      <c r="GQ79" s="142"/>
      <c r="GR79" s="142"/>
      <c r="GS79" s="142"/>
      <c r="GT79" s="142">
        <f>データ!EF7</f>
        <v>80.099999999999994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83.3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65017075</v>
      </c>
      <c r="JK79" s="137"/>
      <c r="JL79" s="137"/>
      <c r="JM79" s="137"/>
      <c r="JN79" s="137"/>
      <c r="JO79" s="137"/>
      <c r="JP79" s="137"/>
      <c r="JQ79" s="137"/>
      <c r="JR79" s="137"/>
      <c r="JS79" s="137"/>
      <c r="JT79" s="137"/>
      <c r="JU79" s="137"/>
      <c r="JV79" s="137"/>
      <c r="JW79" s="137"/>
      <c r="JX79" s="137"/>
      <c r="JY79" s="137"/>
      <c r="JZ79" s="137"/>
      <c r="KA79" s="137"/>
      <c r="KB79" s="137"/>
      <c r="KC79" s="137">
        <f>データ!EO7</f>
        <v>64914483</v>
      </c>
      <c r="KD79" s="137"/>
      <c r="KE79" s="137"/>
      <c r="KF79" s="137"/>
      <c r="KG79" s="137"/>
      <c r="KH79" s="137"/>
      <c r="KI79" s="137"/>
      <c r="KJ79" s="137"/>
      <c r="KK79" s="137"/>
      <c r="KL79" s="137"/>
      <c r="KM79" s="137"/>
      <c r="KN79" s="137"/>
      <c r="KO79" s="137"/>
      <c r="KP79" s="137"/>
      <c r="KQ79" s="137"/>
      <c r="KR79" s="137"/>
      <c r="KS79" s="137"/>
      <c r="KT79" s="137"/>
      <c r="KU79" s="137"/>
      <c r="KV79" s="137">
        <f>データ!EP7</f>
        <v>65743653</v>
      </c>
      <c r="KW79" s="137"/>
      <c r="KX79" s="137"/>
      <c r="KY79" s="137"/>
      <c r="KZ79" s="137"/>
      <c r="LA79" s="137"/>
      <c r="LB79" s="137"/>
      <c r="LC79" s="137"/>
      <c r="LD79" s="137"/>
      <c r="LE79" s="137"/>
      <c r="LF79" s="137"/>
      <c r="LG79" s="137"/>
      <c r="LH79" s="137"/>
      <c r="LI79" s="137"/>
      <c r="LJ79" s="137"/>
      <c r="LK79" s="137"/>
      <c r="LL79" s="137"/>
      <c r="LM79" s="137"/>
      <c r="LN79" s="137"/>
      <c r="LO79" s="137">
        <f>データ!EQ7</f>
        <v>66105930</v>
      </c>
      <c r="LP79" s="137"/>
      <c r="LQ79" s="137"/>
      <c r="LR79" s="137"/>
      <c r="LS79" s="137"/>
      <c r="LT79" s="137"/>
      <c r="LU79" s="137"/>
      <c r="LV79" s="137"/>
      <c r="LW79" s="137"/>
      <c r="LX79" s="137"/>
      <c r="LY79" s="137"/>
      <c r="LZ79" s="137"/>
      <c r="MA79" s="137"/>
      <c r="MB79" s="137"/>
      <c r="MC79" s="137"/>
      <c r="MD79" s="137"/>
      <c r="ME79" s="137"/>
      <c r="MF79" s="137"/>
      <c r="MG79" s="137"/>
      <c r="MH79" s="137">
        <f>データ!ER7</f>
        <v>66053095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7" customHeight="1" x14ac:dyDescent="0.2">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7"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7" customHeight="1" x14ac:dyDescent="0.2">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7" customHeight="1" x14ac:dyDescent="0.2">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7"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2.9" x14ac:dyDescent="0.2"/>
  <cols>
    <col min="1" max="1" width="14.59765625" style="3" customWidth="1"/>
    <col min="2" max="7" width="11.8984375" style="3" customWidth="1"/>
    <col min="8" max="10" width="15.8984375" style="3" bestFit="1" customWidth="1"/>
    <col min="11" max="153" width="11.8984375" style="3" customWidth="1"/>
    <col min="154" max="154" width="10.89843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7"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232211</v>
      </c>
      <c r="D6" s="63">
        <f t="shared" si="2"/>
        <v>46</v>
      </c>
      <c r="E6" s="63">
        <f t="shared" si="2"/>
        <v>6</v>
      </c>
      <c r="F6" s="63">
        <f t="shared" si="2"/>
        <v>0</v>
      </c>
      <c r="G6" s="63">
        <f t="shared" si="2"/>
        <v>1</v>
      </c>
      <c r="H6" s="145" t="str">
        <f>IF(H8&lt;&gt;I8,H8,"")&amp;IF(I8&lt;&gt;J8,I8,"")&amp;"　"&amp;J8</f>
        <v>愛知県新城市　新城市民病院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20</v>
      </c>
      <c r="R6" s="63" t="str">
        <f t="shared" si="3"/>
        <v>対象</v>
      </c>
      <c r="S6" s="63" t="str">
        <f t="shared" si="3"/>
        <v>ド 透 訓</v>
      </c>
      <c r="T6" s="63" t="str">
        <f t="shared" si="3"/>
        <v>救 臨 へ 災 輪</v>
      </c>
      <c r="U6" s="64">
        <f>U8</f>
        <v>47954</v>
      </c>
      <c r="V6" s="64">
        <f>V8</f>
        <v>24006</v>
      </c>
      <c r="W6" s="63" t="str">
        <f>W8</f>
        <v>非該当</v>
      </c>
      <c r="X6" s="63" t="str">
        <f t="shared" si="3"/>
        <v>７：１</v>
      </c>
      <c r="Y6" s="64">
        <f t="shared" si="3"/>
        <v>199</v>
      </c>
      <c r="Z6" s="64" t="str">
        <f t="shared" si="3"/>
        <v>-</v>
      </c>
      <c r="AA6" s="64" t="str">
        <f t="shared" si="3"/>
        <v>-</v>
      </c>
      <c r="AB6" s="64" t="str">
        <f t="shared" si="3"/>
        <v>-</v>
      </c>
      <c r="AC6" s="64" t="str">
        <f t="shared" si="3"/>
        <v>-</v>
      </c>
      <c r="AD6" s="64">
        <f t="shared" si="3"/>
        <v>199</v>
      </c>
      <c r="AE6" s="64">
        <f t="shared" si="3"/>
        <v>141</v>
      </c>
      <c r="AF6" s="64" t="str">
        <f t="shared" si="3"/>
        <v>-</v>
      </c>
      <c r="AG6" s="64">
        <f t="shared" si="3"/>
        <v>141</v>
      </c>
      <c r="AH6" s="65">
        <f>IF(AH8="-",NA(),AH8)</f>
        <v>101.7</v>
      </c>
      <c r="AI6" s="65">
        <f t="shared" ref="AI6:AQ6" si="4">IF(AI8="-",NA(),AI8)</f>
        <v>99.4</v>
      </c>
      <c r="AJ6" s="65">
        <f t="shared" si="4"/>
        <v>100.1</v>
      </c>
      <c r="AK6" s="65">
        <f t="shared" si="4"/>
        <v>103.6</v>
      </c>
      <c r="AL6" s="65">
        <f t="shared" si="4"/>
        <v>105.6</v>
      </c>
      <c r="AM6" s="65">
        <f t="shared" si="4"/>
        <v>98.6</v>
      </c>
      <c r="AN6" s="65">
        <f t="shared" si="4"/>
        <v>98.1</v>
      </c>
      <c r="AO6" s="65">
        <f t="shared" si="4"/>
        <v>96.9</v>
      </c>
      <c r="AP6" s="65">
        <f t="shared" si="4"/>
        <v>98.3</v>
      </c>
      <c r="AQ6" s="65">
        <f t="shared" si="4"/>
        <v>96.7</v>
      </c>
      <c r="AR6" s="65" t="str">
        <f>IF(AR8="-","【-】","【"&amp;SUBSTITUTE(TEXT(AR8,"#,##0.0"),"-","△")&amp;"】")</f>
        <v>【98.4】</v>
      </c>
      <c r="AS6" s="65">
        <f>IF(AS8="-",NA(),AS8)</f>
        <v>96.3</v>
      </c>
      <c r="AT6" s="65">
        <f t="shared" ref="AT6:BB6" si="5">IF(AT8="-",NA(),AT8)</f>
        <v>93.4</v>
      </c>
      <c r="AU6" s="65">
        <f t="shared" si="5"/>
        <v>91.7</v>
      </c>
      <c r="AV6" s="65">
        <f t="shared" si="5"/>
        <v>95.2</v>
      </c>
      <c r="AW6" s="65">
        <f t="shared" si="5"/>
        <v>97.7</v>
      </c>
      <c r="AX6" s="65">
        <f t="shared" si="5"/>
        <v>89.6</v>
      </c>
      <c r="AY6" s="65">
        <f t="shared" si="5"/>
        <v>89.6</v>
      </c>
      <c r="AZ6" s="65">
        <f t="shared" si="5"/>
        <v>85.4</v>
      </c>
      <c r="BA6" s="65">
        <f t="shared" si="5"/>
        <v>85.3</v>
      </c>
      <c r="BB6" s="65">
        <f t="shared" si="5"/>
        <v>84.2</v>
      </c>
      <c r="BC6" s="65" t="str">
        <f>IF(BC8="-","【-】","【"&amp;SUBSTITUTE(TEXT(BC8,"#,##0.0"),"-","△")&amp;"】")</f>
        <v>【89.5】</v>
      </c>
      <c r="BD6" s="65">
        <f>IF(BD8="-",NA(),BD8)</f>
        <v>99.4</v>
      </c>
      <c r="BE6" s="65">
        <f t="shared" ref="BE6:BM6" si="6">IF(BE8="-",NA(),BE8)</f>
        <v>98.7</v>
      </c>
      <c r="BF6" s="65">
        <f t="shared" si="6"/>
        <v>124.6</v>
      </c>
      <c r="BG6" s="65">
        <f t="shared" si="6"/>
        <v>111</v>
      </c>
      <c r="BH6" s="65">
        <f t="shared" si="6"/>
        <v>97.9</v>
      </c>
      <c r="BI6" s="65">
        <f t="shared" si="6"/>
        <v>99.7</v>
      </c>
      <c r="BJ6" s="65">
        <f t="shared" si="6"/>
        <v>103.1</v>
      </c>
      <c r="BK6" s="65">
        <f t="shared" si="6"/>
        <v>112.9</v>
      </c>
      <c r="BL6" s="65">
        <f t="shared" si="6"/>
        <v>118.9</v>
      </c>
      <c r="BM6" s="65">
        <f t="shared" si="6"/>
        <v>119.5</v>
      </c>
      <c r="BN6" s="65" t="str">
        <f>IF(BN8="-","【-】","【"&amp;SUBSTITUTE(TEXT(BN8,"#,##0.0"),"-","△")&amp;"】")</f>
        <v>【63.6】</v>
      </c>
      <c r="BO6" s="65">
        <f>IF(BO8="-",NA(),BO8)</f>
        <v>59.4</v>
      </c>
      <c r="BP6" s="65">
        <f t="shared" ref="BP6:BX6" si="7">IF(BP8="-",NA(),BP8)</f>
        <v>58.3</v>
      </c>
      <c r="BQ6" s="65">
        <f t="shared" si="7"/>
        <v>51.3</v>
      </c>
      <c r="BR6" s="65">
        <f t="shared" si="7"/>
        <v>49.3</v>
      </c>
      <c r="BS6" s="65">
        <f t="shared" si="7"/>
        <v>52</v>
      </c>
      <c r="BT6" s="65">
        <f t="shared" si="7"/>
        <v>69.2</v>
      </c>
      <c r="BU6" s="65">
        <f t="shared" si="7"/>
        <v>69.2</v>
      </c>
      <c r="BV6" s="65">
        <f t="shared" si="7"/>
        <v>68.3</v>
      </c>
      <c r="BW6" s="65">
        <f t="shared" si="7"/>
        <v>67.900000000000006</v>
      </c>
      <c r="BX6" s="65">
        <f t="shared" si="7"/>
        <v>69.8</v>
      </c>
      <c r="BY6" s="65" t="str">
        <f>IF(BY8="-","【-】","【"&amp;SUBSTITUTE(TEXT(BY8,"#,##0.0"),"-","△")&amp;"】")</f>
        <v>【74.2】</v>
      </c>
      <c r="BZ6" s="66">
        <f>IF(BZ8="-",NA(),BZ8)</f>
        <v>39411</v>
      </c>
      <c r="CA6" s="66">
        <f t="shared" ref="CA6:CI6" si="8">IF(CA8="-",NA(),CA8)</f>
        <v>40013</v>
      </c>
      <c r="CB6" s="66">
        <f t="shared" si="8"/>
        <v>39954</v>
      </c>
      <c r="CC6" s="66">
        <f t="shared" si="8"/>
        <v>40702</v>
      </c>
      <c r="CD6" s="66">
        <f t="shared" si="8"/>
        <v>40887</v>
      </c>
      <c r="CE6" s="66">
        <f t="shared" si="8"/>
        <v>43624</v>
      </c>
      <c r="CF6" s="66">
        <f t="shared" si="8"/>
        <v>43981</v>
      </c>
      <c r="CG6" s="66">
        <f t="shared" si="8"/>
        <v>32431</v>
      </c>
      <c r="CH6" s="66">
        <f t="shared" si="8"/>
        <v>32532</v>
      </c>
      <c r="CI6" s="66">
        <f t="shared" si="8"/>
        <v>33492</v>
      </c>
      <c r="CJ6" s="65" t="str">
        <f>IF(CJ8="-","【-】","【"&amp;SUBSTITUTE(TEXT(CJ8,"#,##0"),"-","△")&amp;"】")</f>
        <v>【49,667】</v>
      </c>
      <c r="CK6" s="66">
        <f>IF(CK8="-",NA(),CK8)</f>
        <v>12494</v>
      </c>
      <c r="CL6" s="66">
        <f t="shared" ref="CL6:CT6" si="9">IF(CL8="-",NA(),CL8)</f>
        <v>13355</v>
      </c>
      <c r="CM6" s="66">
        <f t="shared" si="9"/>
        <v>14410</v>
      </c>
      <c r="CN6" s="66">
        <f t="shared" si="9"/>
        <v>15761</v>
      </c>
      <c r="CO6" s="66">
        <f t="shared" si="9"/>
        <v>16331</v>
      </c>
      <c r="CP6" s="66">
        <f t="shared" si="9"/>
        <v>10842</v>
      </c>
      <c r="CQ6" s="66">
        <f t="shared" si="9"/>
        <v>11009</v>
      </c>
      <c r="CR6" s="66">
        <f t="shared" si="9"/>
        <v>9726</v>
      </c>
      <c r="CS6" s="66">
        <f t="shared" si="9"/>
        <v>10037</v>
      </c>
      <c r="CT6" s="66">
        <f t="shared" si="9"/>
        <v>9976</v>
      </c>
      <c r="CU6" s="65" t="str">
        <f>IF(CU8="-","【-】","【"&amp;SUBSTITUTE(TEXT(CU8,"#,##0"),"-","△")&amp;"】")</f>
        <v>【13,758】</v>
      </c>
      <c r="CV6" s="65">
        <f>IF(CV8="-",NA(),CV8)</f>
        <v>53.7</v>
      </c>
      <c r="CW6" s="65">
        <f t="shared" ref="CW6:DE6" si="10">IF(CW8="-",NA(),CW8)</f>
        <v>55.7</v>
      </c>
      <c r="CX6" s="65">
        <f t="shared" si="10"/>
        <v>55.6</v>
      </c>
      <c r="CY6" s="65">
        <f t="shared" si="10"/>
        <v>53.6</v>
      </c>
      <c r="CZ6" s="65">
        <f t="shared" si="10"/>
        <v>52.4</v>
      </c>
      <c r="DA6" s="65">
        <f t="shared" si="10"/>
        <v>56.7</v>
      </c>
      <c r="DB6" s="65">
        <f t="shared" si="10"/>
        <v>56.5</v>
      </c>
      <c r="DC6" s="65">
        <f t="shared" si="10"/>
        <v>62.1</v>
      </c>
      <c r="DD6" s="65">
        <f t="shared" si="10"/>
        <v>62.5</v>
      </c>
      <c r="DE6" s="65">
        <f t="shared" si="10"/>
        <v>63.4</v>
      </c>
      <c r="DF6" s="65" t="str">
        <f>IF(DF8="-","【-】","【"&amp;SUBSTITUTE(TEXT(DF8,"#,##0.0"),"-","△")&amp;"】")</f>
        <v>【55.2】</v>
      </c>
      <c r="DG6" s="65">
        <f>IF(DG8="-",NA(),DG8)</f>
        <v>20.2</v>
      </c>
      <c r="DH6" s="65">
        <f t="shared" ref="DH6:DP6" si="11">IF(DH8="-",NA(),DH8)</f>
        <v>20.7</v>
      </c>
      <c r="DI6" s="65">
        <f t="shared" si="11"/>
        <v>20.2</v>
      </c>
      <c r="DJ6" s="65">
        <f t="shared" si="11"/>
        <v>20.399999999999999</v>
      </c>
      <c r="DK6" s="65">
        <f t="shared" si="11"/>
        <v>19.3</v>
      </c>
      <c r="DL6" s="65">
        <f t="shared" si="11"/>
        <v>22.3</v>
      </c>
      <c r="DM6" s="65">
        <f t="shared" si="11"/>
        <v>22</v>
      </c>
      <c r="DN6" s="65">
        <f t="shared" si="11"/>
        <v>18.899999999999999</v>
      </c>
      <c r="DO6" s="65">
        <f t="shared" si="11"/>
        <v>19</v>
      </c>
      <c r="DP6" s="65">
        <f t="shared" si="11"/>
        <v>18.7</v>
      </c>
      <c r="DQ6" s="65" t="str">
        <f>IF(DQ8="-","【-】","【"&amp;SUBSTITUTE(TEXT(DQ8,"#,##0.0"),"-","△")&amp;"】")</f>
        <v>【24.1】</v>
      </c>
      <c r="DR6" s="65">
        <f>IF(DR8="-",NA(),DR8)</f>
        <v>67.8</v>
      </c>
      <c r="DS6" s="65">
        <f t="shared" ref="DS6:EA6" si="12">IF(DS8="-",NA(),DS8)</f>
        <v>69.3</v>
      </c>
      <c r="DT6" s="65">
        <f t="shared" si="12"/>
        <v>71</v>
      </c>
      <c r="DU6" s="65">
        <f t="shared" si="12"/>
        <v>72.7</v>
      </c>
      <c r="DV6" s="65">
        <f t="shared" si="12"/>
        <v>74.3</v>
      </c>
      <c r="DW6" s="65">
        <f t="shared" si="12"/>
        <v>47.2</v>
      </c>
      <c r="DX6" s="65">
        <f t="shared" si="12"/>
        <v>48.2</v>
      </c>
      <c r="DY6" s="65">
        <f t="shared" si="12"/>
        <v>52.2</v>
      </c>
      <c r="DZ6" s="65">
        <f t="shared" si="12"/>
        <v>52.4</v>
      </c>
      <c r="EA6" s="65">
        <f t="shared" si="12"/>
        <v>52.5</v>
      </c>
      <c r="EB6" s="65" t="str">
        <f>IF(EB8="-","【-】","【"&amp;SUBSTITUTE(TEXT(EB8,"#,##0.0"),"-","△")&amp;"】")</f>
        <v>【50.7】</v>
      </c>
      <c r="EC6" s="65">
        <f>IF(EC8="-",NA(),EC8)</f>
        <v>69.5</v>
      </c>
      <c r="ED6" s="65">
        <f t="shared" ref="ED6:EL6" si="13">IF(ED8="-",NA(),ED8)</f>
        <v>72.5</v>
      </c>
      <c r="EE6" s="65">
        <f t="shared" si="13"/>
        <v>76.5</v>
      </c>
      <c r="EF6" s="65">
        <f t="shared" si="13"/>
        <v>80.099999999999994</v>
      </c>
      <c r="EG6" s="65">
        <f t="shared" si="13"/>
        <v>83.3</v>
      </c>
      <c r="EH6" s="65">
        <f t="shared" si="13"/>
        <v>61.6</v>
      </c>
      <c r="EI6" s="65">
        <f t="shared" si="13"/>
        <v>61.6</v>
      </c>
      <c r="EJ6" s="65">
        <f t="shared" si="13"/>
        <v>69.599999999999994</v>
      </c>
      <c r="EK6" s="65">
        <f t="shared" si="13"/>
        <v>69.2</v>
      </c>
      <c r="EL6" s="65">
        <f t="shared" si="13"/>
        <v>69.7</v>
      </c>
      <c r="EM6" s="65" t="str">
        <f>IF(EM8="-","【-】","【"&amp;SUBSTITUTE(TEXT(EM8,"#,##0.0"),"-","△")&amp;"】")</f>
        <v>【65.7】</v>
      </c>
      <c r="EN6" s="66">
        <f>IF(EN8="-",NA(),EN8)</f>
        <v>65017075</v>
      </c>
      <c r="EO6" s="66">
        <f t="shared" ref="EO6:EW6" si="14">IF(EO8="-",NA(),EO8)</f>
        <v>64914483</v>
      </c>
      <c r="EP6" s="66">
        <f t="shared" si="14"/>
        <v>65743653</v>
      </c>
      <c r="EQ6" s="66">
        <f t="shared" si="14"/>
        <v>66105930</v>
      </c>
      <c r="ER6" s="66">
        <f t="shared" si="14"/>
        <v>66053095</v>
      </c>
      <c r="ES6" s="66">
        <f t="shared" si="14"/>
        <v>34077241</v>
      </c>
      <c r="ET6" s="66">
        <f t="shared" si="14"/>
        <v>34106897</v>
      </c>
      <c r="EU6" s="66">
        <f t="shared" si="14"/>
        <v>35115689</v>
      </c>
      <c r="EV6" s="66">
        <f t="shared" si="14"/>
        <v>35730958</v>
      </c>
      <c r="EW6" s="66">
        <f t="shared" si="14"/>
        <v>37752628</v>
      </c>
      <c r="EX6" s="66" t="str">
        <f>IF(EX8="-","【-】","【"&amp;SUBSTITUTE(TEXT(EX8,"#,##0"),"-","△")&amp;"】")</f>
        <v>【44,050,160】</v>
      </c>
    </row>
    <row r="7" spans="1:154" s="67" customFormat="1" x14ac:dyDescent="0.2">
      <c r="A7" s="48" t="s">
        <v>122</v>
      </c>
      <c r="B7" s="63">
        <f t="shared" ref="B7:AG7" si="15">B8</f>
        <v>2016</v>
      </c>
      <c r="C7" s="63">
        <f t="shared" si="15"/>
        <v>232211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20</v>
      </c>
      <c r="R7" s="63" t="str">
        <f t="shared" si="15"/>
        <v>対象</v>
      </c>
      <c r="S7" s="63" t="str">
        <f t="shared" si="15"/>
        <v>ド 透 訓</v>
      </c>
      <c r="T7" s="63" t="str">
        <f t="shared" si="15"/>
        <v>救 臨 へ 災 輪</v>
      </c>
      <c r="U7" s="64">
        <f>U8</f>
        <v>47954</v>
      </c>
      <c r="V7" s="64">
        <f>V8</f>
        <v>24006</v>
      </c>
      <c r="W7" s="63" t="str">
        <f>W8</f>
        <v>非該当</v>
      </c>
      <c r="X7" s="63" t="str">
        <f t="shared" si="15"/>
        <v>７：１</v>
      </c>
      <c r="Y7" s="64">
        <f t="shared" si="15"/>
        <v>199</v>
      </c>
      <c r="Z7" s="64" t="str">
        <f t="shared" si="15"/>
        <v>-</v>
      </c>
      <c r="AA7" s="64" t="str">
        <f t="shared" si="15"/>
        <v>-</v>
      </c>
      <c r="AB7" s="64" t="str">
        <f t="shared" si="15"/>
        <v>-</v>
      </c>
      <c r="AC7" s="64" t="str">
        <f t="shared" si="15"/>
        <v>-</v>
      </c>
      <c r="AD7" s="64">
        <f t="shared" si="15"/>
        <v>199</v>
      </c>
      <c r="AE7" s="64">
        <f t="shared" si="15"/>
        <v>141</v>
      </c>
      <c r="AF7" s="64" t="str">
        <f t="shared" si="15"/>
        <v>-</v>
      </c>
      <c r="AG7" s="64">
        <f t="shared" si="15"/>
        <v>141</v>
      </c>
      <c r="AH7" s="65">
        <f>AH8</f>
        <v>101.7</v>
      </c>
      <c r="AI7" s="65">
        <f t="shared" ref="AI7:AQ7" si="16">AI8</f>
        <v>99.4</v>
      </c>
      <c r="AJ7" s="65">
        <f t="shared" si="16"/>
        <v>100.1</v>
      </c>
      <c r="AK7" s="65">
        <f t="shared" si="16"/>
        <v>103.6</v>
      </c>
      <c r="AL7" s="65">
        <f t="shared" si="16"/>
        <v>105.6</v>
      </c>
      <c r="AM7" s="65">
        <f t="shared" si="16"/>
        <v>98.6</v>
      </c>
      <c r="AN7" s="65">
        <f t="shared" si="16"/>
        <v>98.1</v>
      </c>
      <c r="AO7" s="65">
        <f t="shared" si="16"/>
        <v>96.9</v>
      </c>
      <c r="AP7" s="65">
        <f t="shared" si="16"/>
        <v>98.3</v>
      </c>
      <c r="AQ7" s="65">
        <f t="shared" si="16"/>
        <v>96.7</v>
      </c>
      <c r="AR7" s="65"/>
      <c r="AS7" s="65">
        <f>AS8</f>
        <v>96.3</v>
      </c>
      <c r="AT7" s="65">
        <f t="shared" ref="AT7:BB7" si="17">AT8</f>
        <v>93.4</v>
      </c>
      <c r="AU7" s="65">
        <f t="shared" si="17"/>
        <v>91.7</v>
      </c>
      <c r="AV7" s="65">
        <f t="shared" si="17"/>
        <v>95.2</v>
      </c>
      <c r="AW7" s="65">
        <f t="shared" si="17"/>
        <v>97.7</v>
      </c>
      <c r="AX7" s="65">
        <f t="shared" si="17"/>
        <v>89.6</v>
      </c>
      <c r="AY7" s="65">
        <f t="shared" si="17"/>
        <v>89.6</v>
      </c>
      <c r="AZ7" s="65">
        <f t="shared" si="17"/>
        <v>85.4</v>
      </c>
      <c r="BA7" s="65">
        <f t="shared" si="17"/>
        <v>85.3</v>
      </c>
      <c r="BB7" s="65">
        <f t="shared" si="17"/>
        <v>84.2</v>
      </c>
      <c r="BC7" s="65"/>
      <c r="BD7" s="65">
        <f>BD8</f>
        <v>99.4</v>
      </c>
      <c r="BE7" s="65">
        <f t="shared" ref="BE7:BM7" si="18">BE8</f>
        <v>98.7</v>
      </c>
      <c r="BF7" s="65">
        <f t="shared" si="18"/>
        <v>124.6</v>
      </c>
      <c r="BG7" s="65">
        <f t="shared" si="18"/>
        <v>111</v>
      </c>
      <c r="BH7" s="65">
        <f t="shared" si="18"/>
        <v>97.9</v>
      </c>
      <c r="BI7" s="65">
        <f t="shared" si="18"/>
        <v>99.7</v>
      </c>
      <c r="BJ7" s="65">
        <f t="shared" si="18"/>
        <v>103.1</v>
      </c>
      <c r="BK7" s="65">
        <f t="shared" si="18"/>
        <v>112.9</v>
      </c>
      <c r="BL7" s="65">
        <f t="shared" si="18"/>
        <v>118.9</v>
      </c>
      <c r="BM7" s="65">
        <f t="shared" si="18"/>
        <v>119.5</v>
      </c>
      <c r="BN7" s="65"/>
      <c r="BO7" s="65">
        <f>BO8</f>
        <v>59.4</v>
      </c>
      <c r="BP7" s="65">
        <f t="shared" ref="BP7:BX7" si="19">BP8</f>
        <v>58.3</v>
      </c>
      <c r="BQ7" s="65">
        <f t="shared" si="19"/>
        <v>51.3</v>
      </c>
      <c r="BR7" s="65">
        <f t="shared" si="19"/>
        <v>49.3</v>
      </c>
      <c r="BS7" s="65">
        <f t="shared" si="19"/>
        <v>52</v>
      </c>
      <c r="BT7" s="65">
        <f t="shared" si="19"/>
        <v>69.2</v>
      </c>
      <c r="BU7" s="65">
        <f t="shared" si="19"/>
        <v>69.2</v>
      </c>
      <c r="BV7" s="65">
        <f t="shared" si="19"/>
        <v>68.3</v>
      </c>
      <c r="BW7" s="65">
        <f t="shared" si="19"/>
        <v>67.900000000000006</v>
      </c>
      <c r="BX7" s="65">
        <f t="shared" si="19"/>
        <v>69.8</v>
      </c>
      <c r="BY7" s="65"/>
      <c r="BZ7" s="66">
        <f>BZ8</f>
        <v>39411</v>
      </c>
      <c r="CA7" s="66">
        <f t="shared" ref="CA7:CI7" si="20">CA8</f>
        <v>40013</v>
      </c>
      <c r="CB7" s="66">
        <f t="shared" si="20"/>
        <v>39954</v>
      </c>
      <c r="CC7" s="66">
        <f t="shared" si="20"/>
        <v>40702</v>
      </c>
      <c r="CD7" s="66">
        <f t="shared" si="20"/>
        <v>40887</v>
      </c>
      <c r="CE7" s="66">
        <f t="shared" si="20"/>
        <v>43624</v>
      </c>
      <c r="CF7" s="66">
        <f t="shared" si="20"/>
        <v>43981</v>
      </c>
      <c r="CG7" s="66">
        <f t="shared" si="20"/>
        <v>32431</v>
      </c>
      <c r="CH7" s="66">
        <f t="shared" si="20"/>
        <v>32532</v>
      </c>
      <c r="CI7" s="66">
        <f t="shared" si="20"/>
        <v>33492</v>
      </c>
      <c r="CJ7" s="65"/>
      <c r="CK7" s="66">
        <f>CK8</f>
        <v>12494</v>
      </c>
      <c r="CL7" s="66">
        <f t="shared" ref="CL7:CT7" si="21">CL8</f>
        <v>13355</v>
      </c>
      <c r="CM7" s="66">
        <f t="shared" si="21"/>
        <v>14410</v>
      </c>
      <c r="CN7" s="66">
        <f t="shared" si="21"/>
        <v>15761</v>
      </c>
      <c r="CO7" s="66">
        <f t="shared" si="21"/>
        <v>16331</v>
      </c>
      <c r="CP7" s="66">
        <f t="shared" si="21"/>
        <v>10842</v>
      </c>
      <c r="CQ7" s="66">
        <f t="shared" si="21"/>
        <v>11009</v>
      </c>
      <c r="CR7" s="66">
        <f t="shared" si="21"/>
        <v>9726</v>
      </c>
      <c r="CS7" s="66">
        <f t="shared" si="21"/>
        <v>10037</v>
      </c>
      <c r="CT7" s="66">
        <f t="shared" si="21"/>
        <v>9976</v>
      </c>
      <c r="CU7" s="65"/>
      <c r="CV7" s="65">
        <f>CV8</f>
        <v>53.7</v>
      </c>
      <c r="CW7" s="65">
        <f t="shared" ref="CW7:DE7" si="22">CW8</f>
        <v>55.7</v>
      </c>
      <c r="CX7" s="65">
        <f t="shared" si="22"/>
        <v>55.6</v>
      </c>
      <c r="CY7" s="65">
        <f t="shared" si="22"/>
        <v>53.6</v>
      </c>
      <c r="CZ7" s="65">
        <f t="shared" si="22"/>
        <v>52.4</v>
      </c>
      <c r="DA7" s="65">
        <f t="shared" si="22"/>
        <v>56.7</v>
      </c>
      <c r="DB7" s="65">
        <f t="shared" si="22"/>
        <v>56.5</v>
      </c>
      <c r="DC7" s="65">
        <f t="shared" si="22"/>
        <v>62.1</v>
      </c>
      <c r="DD7" s="65">
        <f t="shared" si="22"/>
        <v>62.5</v>
      </c>
      <c r="DE7" s="65">
        <f t="shared" si="22"/>
        <v>63.4</v>
      </c>
      <c r="DF7" s="65"/>
      <c r="DG7" s="65">
        <f>DG8</f>
        <v>20.2</v>
      </c>
      <c r="DH7" s="65">
        <f t="shared" ref="DH7:DP7" si="23">DH8</f>
        <v>20.7</v>
      </c>
      <c r="DI7" s="65">
        <f t="shared" si="23"/>
        <v>20.2</v>
      </c>
      <c r="DJ7" s="65">
        <f t="shared" si="23"/>
        <v>20.399999999999999</v>
      </c>
      <c r="DK7" s="65">
        <f t="shared" si="23"/>
        <v>19.3</v>
      </c>
      <c r="DL7" s="65">
        <f t="shared" si="23"/>
        <v>22.3</v>
      </c>
      <c r="DM7" s="65">
        <f t="shared" si="23"/>
        <v>22</v>
      </c>
      <c r="DN7" s="65">
        <f t="shared" si="23"/>
        <v>18.899999999999999</v>
      </c>
      <c r="DO7" s="65">
        <f t="shared" si="23"/>
        <v>19</v>
      </c>
      <c r="DP7" s="65">
        <f t="shared" si="23"/>
        <v>18.7</v>
      </c>
      <c r="DQ7" s="65"/>
      <c r="DR7" s="65">
        <f>DR8</f>
        <v>67.8</v>
      </c>
      <c r="DS7" s="65">
        <f t="shared" ref="DS7:EA7" si="24">DS8</f>
        <v>69.3</v>
      </c>
      <c r="DT7" s="65">
        <f t="shared" si="24"/>
        <v>71</v>
      </c>
      <c r="DU7" s="65">
        <f t="shared" si="24"/>
        <v>72.7</v>
      </c>
      <c r="DV7" s="65">
        <f t="shared" si="24"/>
        <v>74.3</v>
      </c>
      <c r="DW7" s="65">
        <f t="shared" si="24"/>
        <v>47.2</v>
      </c>
      <c r="DX7" s="65">
        <f t="shared" si="24"/>
        <v>48.2</v>
      </c>
      <c r="DY7" s="65">
        <f t="shared" si="24"/>
        <v>52.2</v>
      </c>
      <c r="DZ7" s="65">
        <f t="shared" si="24"/>
        <v>52.4</v>
      </c>
      <c r="EA7" s="65">
        <f t="shared" si="24"/>
        <v>52.5</v>
      </c>
      <c r="EB7" s="65"/>
      <c r="EC7" s="65">
        <f>EC8</f>
        <v>69.5</v>
      </c>
      <c r="ED7" s="65">
        <f t="shared" ref="ED7:EL7" si="25">ED8</f>
        <v>72.5</v>
      </c>
      <c r="EE7" s="65">
        <f t="shared" si="25"/>
        <v>76.5</v>
      </c>
      <c r="EF7" s="65">
        <f t="shared" si="25"/>
        <v>80.099999999999994</v>
      </c>
      <c r="EG7" s="65">
        <f t="shared" si="25"/>
        <v>83.3</v>
      </c>
      <c r="EH7" s="65">
        <f t="shared" si="25"/>
        <v>61.6</v>
      </c>
      <c r="EI7" s="65">
        <f t="shared" si="25"/>
        <v>61.6</v>
      </c>
      <c r="EJ7" s="65">
        <f t="shared" si="25"/>
        <v>69.599999999999994</v>
      </c>
      <c r="EK7" s="65">
        <f t="shared" si="25"/>
        <v>69.2</v>
      </c>
      <c r="EL7" s="65">
        <f t="shared" si="25"/>
        <v>69.7</v>
      </c>
      <c r="EM7" s="65"/>
      <c r="EN7" s="66">
        <f>EN8</f>
        <v>65017075</v>
      </c>
      <c r="EO7" s="66">
        <f t="shared" ref="EO7:EW7" si="26">EO8</f>
        <v>64914483</v>
      </c>
      <c r="EP7" s="66">
        <f t="shared" si="26"/>
        <v>65743653</v>
      </c>
      <c r="EQ7" s="66">
        <f t="shared" si="26"/>
        <v>66105930</v>
      </c>
      <c r="ER7" s="66">
        <f t="shared" si="26"/>
        <v>66053095</v>
      </c>
      <c r="ES7" s="66">
        <f t="shared" si="26"/>
        <v>34077241</v>
      </c>
      <c r="ET7" s="66">
        <f t="shared" si="26"/>
        <v>34106897</v>
      </c>
      <c r="EU7" s="66">
        <f t="shared" si="26"/>
        <v>35115689</v>
      </c>
      <c r="EV7" s="66">
        <f t="shared" si="26"/>
        <v>35730958</v>
      </c>
      <c r="EW7" s="66">
        <f t="shared" si="26"/>
        <v>37752628</v>
      </c>
      <c r="EX7" s="66"/>
    </row>
    <row r="8" spans="1:154" s="67" customFormat="1" x14ac:dyDescent="0.2">
      <c r="A8" s="48"/>
      <c r="B8" s="68">
        <v>2016</v>
      </c>
      <c r="C8" s="68">
        <v>232211</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47954</v>
      </c>
      <c r="V8" s="69">
        <v>24006</v>
      </c>
      <c r="W8" s="68" t="s">
        <v>134</v>
      </c>
      <c r="X8" s="70" t="s">
        <v>135</v>
      </c>
      <c r="Y8" s="69">
        <v>199</v>
      </c>
      <c r="Z8" s="69" t="s">
        <v>136</v>
      </c>
      <c r="AA8" s="69" t="s">
        <v>136</v>
      </c>
      <c r="AB8" s="69" t="s">
        <v>136</v>
      </c>
      <c r="AC8" s="69" t="s">
        <v>136</v>
      </c>
      <c r="AD8" s="69">
        <v>199</v>
      </c>
      <c r="AE8" s="69">
        <v>141</v>
      </c>
      <c r="AF8" s="69" t="s">
        <v>136</v>
      </c>
      <c r="AG8" s="69">
        <v>141</v>
      </c>
      <c r="AH8" s="71">
        <v>101.7</v>
      </c>
      <c r="AI8" s="71">
        <v>99.4</v>
      </c>
      <c r="AJ8" s="71">
        <v>100.1</v>
      </c>
      <c r="AK8" s="71">
        <v>103.6</v>
      </c>
      <c r="AL8" s="71">
        <v>105.6</v>
      </c>
      <c r="AM8" s="71">
        <v>98.6</v>
      </c>
      <c r="AN8" s="71">
        <v>98.1</v>
      </c>
      <c r="AO8" s="71">
        <v>96.9</v>
      </c>
      <c r="AP8" s="71">
        <v>98.3</v>
      </c>
      <c r="AQ8" s="71">
        <v>96.7</v>
      </c>
      <c r="AR8" s="71">
        <v>98.4</v>
      </c>
      <c r="AS8" s="71">
        <v>96.3</v>
      </c>
      <c r="AT8" s="71">
        <v>93.4</v>
      </c>
      <c r="AU8" s="71">
        <v>91.7</v>
      </c>
      <c r="AV8" s="71">
        <v>95.2</v>
      </c>
      <c r="AW8" s="71">
        <v>97.7</v>
      </c>
      <c r="AX8" s="71">
        <v>89.6</v>
      </c>
      <c r="AY8" s="71">
        <v>89.6</v>
      </c>
      <c r="AZ8" s="71">
        <v>85.4</v>
      </c>
      <c r="BA8" s="71">
        <v>85.3</v>
      </c>
      <c r="BB8" s="71">
        <v>84.2</v>
      </c>
      <c r="BC8" s="71">
        <v>89.5</v>
      </c>
      <c r="BD8" s="72">
        <v>99.4</v>
      </c>
      <c r="BE8" s="72">
        <v>98.7</v>
      </c>
      <c r="BF8" s="72">
        <v>124.6</v>
      </c>
      <c r="BG8" s="72">
        <v>111</v>
      </c>
      <c r="BH8" s="72">
        <v>97.9</v>
      </c>
      <c r="BI8" s="72">
        <v>99.7</v>
      </c>
      <c r="BJ8" s="72">
        <v>103.1</v>
      </c>
      <c r="BK8" s="72">
        <v>112.9</v>
      </c>
      <c r="BL8" s="72">
        <v>118.9</v>
      </c>
      <c r="BM8" s="72">
        <v>119.5</v>
      </c>
      <c r="BN8" s="72">
        <v>63.6</v>
      </c>
      <c r="BO8" s="71">
        <v>59.4</v>
      </c>
      <c r="BP8" s="71">
        <v>58.3</v>
      </c>
      <c r="BQ8" s="71">
        <v>51.3</v>
      </c>
      <c r="BR8" s="71">
        <v>49.3</v>
      </c>
      <c r="BS8" s="71">
        <v>52</v>
      </c>
      <c r="BT8" s="71">
        <v>69.2</v>
      </c>
      <c r="BU8" s="71">
        <v>69.2</v>
      </c>
      <c r="BV8" s="71">
        <v>68.3</v>
      </c>
      <c r="BW8" s="71">
        <v>67.900000000000006</v>
      </c>
      <c r="BX8" s="71">
        <v>69.8</v>
      </c>
      <c r="BY8" s="71">
        <v>74.2</v>
      </c>
      <c r="BZ8" s="72">
        <v>39411</v>
      </c>
      <c r="CA8" s="72">
        <v>40013</v>
      </c>
      <c r="CB8" s="72">
        <v>39954</v>
      </c>
      <c r="CC8" s="72">
        <v>40702</v>
      </c>
      <c r="CD8" s="72">
        <v>40887</v>
      </c>
      <c r="CE8" s="72">
        <v>43624</v>
      </c>
      <c r="CF8" s="72">
        <v>43981</v>
      </c>
      <c r="CG8" s="72">
        <v>32431</v>
      </c>
      <c r="CH8" s="72">
        <v>32532</v>
      </c>
      <c r="CI8" s="72">
        <v>33492</v>
      </c>
      <c r="CJ8" s="71">
        <v>49667</v>
      </c>
      <c r="CK8" s="72">
        <v>12494</v>
      </c>
      <c r="CL8" s="72">
        <v>13355</v>
      </c>
      <c r="CM8" s="72">
        <v>14410</v>
      </c>
      <c r="CN8" s="72">
        <v>15761</v>
      </c>
      <c r="CO8" s="72">
        <v>16331</v>
      </c>
      <c r="CP8" s="72">
        <v>10842</v>
      </c>
      <c r="CQ8" s="72">
        <v>11009</v>
      </c>
      <c r="CR8" s="72">
        <v>9726</v>
      </c>
      <c r="CS8" s="72">
        <v>10037</v>
      </c>
      <c r="CT8" s="72">
        <v>9976</v>
      </c>
      <c r="CU8" s="71">
        <v>13758</v>
      </c>
      <c r="CV8" s="72">
        <v>53.7</v>
      </c>
      <c r="CW8" s="72">
        <v>55.7</v>
      </c>
      <c r="CX8" s="72">
        <v>55.6</v>
      </c>
      <c r="CY8" s="72">
        <v>53.6</v>
      </c>
      <c r="CZ8" s="72">
        <v>52.4</v>
      </c>
      <c r="DA8" s="72">
        <v>56.7</v>
      </c>
      <c r="DB8" s="72">
        <v>56.5</v>
      </c>
      <c r="DC8" s="72">
        <v>62.1</v>
      </c>
      <c r="DD8" s="72">
        <v>62.5</v>
      </c>
      <c r="DE8" s="72">
        <v>63.4</v>
      </c>
      <c r="DF8" s="72">
        <v>55.2</v>
      </c>
      <c r="DG8" s="72">
        <v>20.2</v>
      </c>
      <c r="DH8" s="72">
        <v>20.7</v>
      </c>
      <c r="DI8" s="72">
        <v>20.2</v>
      </c>
      <c r="DJ8" s="72">
        <v>20.399999999999999</v>
      </c>
      <c r="DK8" s="72">
        <v>19.3</v>
      </c>
      <c r="DL8" s="72">
        <v>22.3</v>
      </c>
      <c r="DM8" s="72">
        <v>22</v>
      </c>
      <c r="DN8" s="72">
        <v>18.899999999999999</v>
      </c>
      <c r="DO8" s="72">
        <v>19</v>
      </c>
      <c r="DP8" s="72">
        <v>18.7</v>
      </c>
      <c r="DQ8" s="72">
        <v>24.1</v>
      </c>
      <c r="DR8" s="71">
        <v>67.8</v>
      </c>
      <c r="DS8" s="71">
        <v>69.3</v>
      </c>
      <c r="DT8" s="71">
        <v>71</v>
      </c>
      <c r="DU8" s="71">
        <v>72.7</v>
      </c>
      <c r="DV8" s="71">
        <v>74.3</v>
      </c>
      <c r="DW8" s="71">
        <v>47.2</v>
      </c>
      <c r="DX8" s="71">
        <v>48.2</v>
      </c>
      <c r="DY8" s="71">
        <v>52.2</v>
      </c>
      <c r="DZ8" s="71">
        <v>52.4</v>
      </c>
      <c r="EA8" s="71">
        <v>52.5</v>
      </c>
      <c r="EB8" s="71">
        <v>50.7</v>
      </c>
      <c r="EC8" s="71">
        <v>69.5</v>
      </c>
      <c r="ED8" s="71">
        <v>72.5</v>
      </c>
      <c r="EE8" s="71">
        <v>76.5</v>
      </c>
      <c r="EF8" s="71">
        <v>80.099999999999994</v>
      </c>
      <c r="EG8" s="71">
        <v>83.3</v>
      </c>
      <c r="EH8" s="71">
        <v>61.6</v>
      </c>
      <c r="EI8" s="71">
        <v>61.6</v>
      </c>
      <c r="EJ8" s="71">
        <v>69.599999999999994</v>
      </c>
      <c r="EK8" s="71">
        <v>69.2</v>
      </c>
      <c r="EL8" s="71">
        <v>69.7</v>
      </c>
      <c r="EM8" s="71">
        <v>65.7</v>
      </c>
      <c r="EN8" s="72">
        <v>65017075</v>
      </c>
      <c r="EO8" s="72">
        <v>64914483</v>
      </c>
      <c r="EP8" s="72">
        <v>65743653</v>
      </c>
      <c r="EQ8" s="72">
        <v>66105930</v>
      </c>
      <c r="ER8" s="72">
        <v>66053095</v>
      </c>
      <c r="ES8" s="72">
        <v>34077241</v>
      </c>
      <c r="ET8" s="72">
        <v>34106897</v>
      </c>
      <c r="EU8" s="72">
        <v>35115689</v>
      </c>
      <c r="EV8" s="72">
        <v>35730958</v>
      </c>
      <c r="EW8" s="72">
        <v>37752628</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2018-10-15T07:48:18Z</cp:lastPrinted>
  <dcterms:created xsi:type="dcterms:W3CDTF">2018-09-27T00:48:17Z</dcterms:created>
  <dcterms:modified xsi:type="dcterms:W3CDTF">2018-10-15T08:45:08Z</dcterms:modified>
  <cp:category/>
</cp:coreProperties>
</file>